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BS2003\Share\KCSC-Staff - MANAGEMENT\KCSC OFFICE\KCSC policies\Website\"/>
    </mc:Choice>
  </mc:AlternateContent>
  <bookViews>
    <workbookView xWindow="-255" yWindow="240" windowWidth="12240" windowHeight="4725" tabRatio="797" activeTab="2"/>
  </bookViews>
  <sheets>
    <sheet name="Organisation Information" sheetId="12" r:id="rId1"/>
    <sheet name="Summary of Risk" sheetId="10" r:id="rId2"/>
    <sheet name="Information Flow" sheetId="11" r:id="rId3"/>
    <sheet name="Examples of data" sheetId="8" r:id="rId4"/>
    <sheet name="DO NOT USE Background data" sheetId="7" r:id="rId5"/>
  </sheets>
  <externalReferences>
    <externalReference r:id="rId6"/>
  </externalReferences>
  <definedNames>
    <definedName name="Accessed">'DO NOT USE Background data'!$B$86:$B$90</definedName>
    <definedName name="Accessed2">'DO NOT USE Background data'!$B$86:$C$90</definedName>
    <definedName name="Content">'DO NOT USE Background data'!$B$2:$B$5</definedName>
    <definedName name="Content2">'DO NOT USE Background data'!$B$2:$C$5</definedName>
    <definedName name="Flow">'DO NOT USE Background data'!$B$60:$B$62</definedName>
    <definedName name="Flow2">'DO NOT USE Background data'!$B$60:$C$62</definedName>
    <definedName name="Media">'DO NOT USE Background data'!$B$64:$B$66</definedName>
    <definedName name="Media2">'DO NOT USE Background data'!$B$64:$C$66</definedName>
    <definedName name="Method">'DO NOT USE Background data'!$B$14:$B$41</definedName>
    <definedName name="Method2">'DO NOT USE Background data'!$B$14:$C$41</definedName>
    <definedName name="Mitigation">'DO NOT USE Background data'!$B$43:$B$58</definedName>
    <definedName name="Mitigation2">'DO NOT USE Background data'!$B$43:$C$58</definedName>
    <definedName name="Number">'DO NOT USE Background data'!$B$8:$B$12</definedName>
    <definedName name="Number2">'DO NOT USE Background data'!$B$8:$C$12</definedName>
    <definedName name="Secured">'DO NOT USE Background data'!$B$78:$B$84</definedName>
    <definedName name="Secured2">'DO NOT USE Background data'!$B$78:$C$84</definedName>
    <definedName name="Stored">'DO NOT USE Background data'!$B$68:$B$76</definedName>
    <definedName name="Stored2">'DO NOT USE Background data'!$B$68:$C$76</definedName>
  </definedNames>
  <calcPr calcId="162913"/>
</workbook>
</file>

<file path=xl/calcChain.xml><?xml version="1.0" encoding="utf-8"?>
<calcChain xmlns="http://schemas.openxmlformats.org/spreadsheetml/2006/main">
  <c r="T5" i="11" l="1"/>
  <c r="U5" i="11"/>
  <c r="V5" i="11"/>
  <c r="W5" i="11"/>
  <c r="X5" i="11"/>
  <c r="Y5" i="11"/>
  <c r="Z5" i="11"/>
  <c r="AA5" i="11"/>
  <c r="AB5" i="11"/>
  <c r="AC5" i="11"/>
  <c r="T6" i="11"/>
  <c r="U6" i="11"/>
  <c r="V6" i="11"/>
  <c r="W6" i="11"/>
  <c r="X6" i="11"/>
  <c r="Y6" i="11"/>
  <c r="Z6" i="11"/>
  <c r="AA6" i="11"/>
  <c r="AB6" i="11"/>
  <c r="AC6" i="11"/>
  <c r="T7" i="11"/>
  <c r="U7" i="11"/>
  <c r="V7" i="11"/>
  <c r="W7" i="11"/>
  <c r="X7" i="11"/>
  <c r="Y7" i="11"/>
  <c r="Z7" i="11"/>
  <c r="AA7" i="11"/>
  <c r="AB7" i="11"/>
  <c r="AC7" i="11"/>
  <c r="T8" i="11"/>
  <c r="U8" i="11"/>
  <c r="AD8" i="11" s="1"/>
  <c r="V8" i="11"/>
  <c r="W8" i="11"/>
  <c r="X8" i="11"/>
  <c r="Y8" i="11"/>
  <c r="Z8" i="11"/>
  <c r="AA8" i="11"/>
  <c r="AB8" i="11"/>
  <c r="AC8" i="11"/>
  <c r="T9" i="11"/>
  <c r="U9" i="11"/>
  <c r="V9" i="11"/>
  <c r="W9" i="11"/>
  <c r="AD9" i="11" s="1"/>
  <c r="X9" i="11"/>
  <c r="Y9" i="11"/>
  <c r="Z9" i="11"/>
  <c r="AA9" i="11"/>
  <c r="AB9" i="11"/>
  <c r="AC9" i="11"/>
  <c r="T10" i="11"/>
  <c r="U10" i="11"/>
  <c r="V10" i="11"/>
  <c r="W10" i="11"/>
  <c r="X10" i="11"/>
  <c r="Y10" i="11"/>
  <c r="Z10" i="11"/>
  <c r="AA10" i="11"/>
  <c r="AB10" i="11"/>
  <c r="AC10" i="11"/>
  <c r="T11" i="11"/>
  <c r="U11" i="11"/>
  <c r="V11" i="11"/>
  <c r="W11" i="11"/>
  <c r="X11" i="11"/>
  <c r="Y11" i="11"/>
  <c r="Z11" i="11"/>
  <c r="AA11" i="11"/>
  <c r="AB11" i="11"/>
  <c r="AC11" i="11"/>
  <c r="T12" i="11"/>
  <c r="U12" i="11"/>
  <c r="AD12" i="11" s="1"/>
  <c r="V12" i="11"/>
  <c r="W12" i="11"/>
  <c r="X12" i="11"/>
  <c r="Y12" i="11"/>
  <c r="Z12" i="11"/>
  <c r="AA12" i="11"/>
  <c r="AB12" i="11"/>
  <c r="AC12" i="11"/>
  <c r="T13" i="11"/>
  <c r="U13" i="11"/>
  <c r="V13" i="11"/>
  <c r="W13" i="11"/>
  <c r="AD13" i="11" s="1"/>
  <c r="X13" i="11"/>
  <c r="Y13" i="11"/>
  <c r="Z13" i="11"/>
  <c r="AA13" i="11"/>
  <c r="AB13" i="11"/>
  <c r="AC13" i="11"/>
  <c r="T14" i="11"/>
  <c r="U14" i="11"/>
  <c r="V14" i="11"/>
  <c r="W14" i="11"/>
  <c r="X14" i="11"/>
  <c r="Y14" i="11"/>
  <c r="Z14" i="11"/>
  <c r="AA14" i="11"/>
  <c r="AB14" i="11"/>
  <c r="AC14" i="11"/>
  <c r="T15" i="11"/>
  <c r="U15" i="11"/>
  <c r="V15" i="11"/>
  <c r="W15" i="11"/>
  <c r="X15" i="11"/>
  <c r="Y15" i="11"/>
  <c r="Z15" i="11"/>
  <c r="AA15" i="11"/>
  <c r="AB15" i="11"/>
  <c r="AC15" i="11"/>
  <c r="T16" i="11"/>
  <c r="U16" i="11"/>
  <c r="AD16" i="11" s="1"/>
  <c r="V16" i="11"/>
  <c r="W16" i="11"/>
  <c r="X16" i="11"/>
  <c r="Y16" i="11"/>
  <c r="Z16" i="11"/>
  <c r="AA16" i="11"/>
  <c r="AB16" i="11"/>
  <c r="AC16" i="11"/>
  <c r="T17" i="11"/>
  <c r="U17" i="11"/>
  <c r="V17" i="11"/>
  <c r="W17" i="11"/>
  <c r="AD17" i="11" s="1"/>
  <c r="X17" i="11"/>
  <c r="Y17" i="11"/>
  <c r="Z17" i="11"/>
  <c r="AA17" i="11"/>
  <c r="AB17" i="11"/>
  <c r="AC17" i="11"/>
  <c r="T18" i="11"/>
  <c r="U18" i="11"/>
  <c r="V18" i="11"/>
  <c r="W18" i="11"/>
  <c r="X18" i="11"/>
  <c r="Y18" i="11"/>
  <c r="Z18" i="11"/>
  <c r="AA18" i="11"/>
  <c r="AB18" i="11"/>
  <c r="AC18" i="11"/>
  <c r="T19" i="11"/>
  <c r="U19" i="11"/>
  <c r="V19" i="11"/>
  <c r="W19" i="11"/>
  <c r="X19" i="11"/>
  <c r="Y19" i="11"/>
  <c r="Z19" i="11"/>
  <c r="AA19" i="11"/>
  <c r="AB19" i="11"/>
  <c r="AC19" i="11"/>
  <c r="T20" i="11"/>
  <c r="U20" i="11"/>
  <c r="AD20" i="11" s="1"/>
  <c r="V20" i="11"/>
  <c r="W20" i="11"/>
  <c r="X20" i="11"/>
  <c r="Y20" i="11"/>
  <c r="Z20" i="11"/>
  <c r="AA20" i="11"/>
  <c r="AB20" i="11"/>
  <c r="AC20" i="11"/>
  <c r="T21" i="11"/>
  <c r="U21" i="11"/>
  <c r="V21" i="11"/>
  <c r="W21" i="11"/>
  <c r="AD21" i="11" s="1"/>
  <c r="X21" i="11"/>
  <c r="Y21" i="11"/>
  <c r="Z21" i="11"/>
  <c r="AA21" i="11"/>
  <c r="AB21" i="11"/>
  <c r="AC21" i="11"/>
  <c r="T22" i="11"/>
  <c r="U22" i="11"/>
  <c r="V22" i="11"/>
  <c r="W22" i="11"/>
  <c r="X22" i="11"/>
  <c r="Y22" i="11"/>
  <c r="Z22" i="11"/>
  <c r="AA22" i="11"/>
  <c r="AB22" i="11"/>
  <c r="AC22" i="11"/>
  <c r="T23" i="11"/>
  <c r="U23" i="11"/>
  <c r="V23" i="11"/>
  <c r="W23" i="11"/>
  <c r="AD23" i="11" s="1"/>
  <c r="X23" i="11"/>
  <c r="Y23" i="11"/>
  <c r="Z23" i="11"/>
  <c r="AA23" i="11"/>
  <c r="AB23" i="11"/>
  <c r="AC23" i="11"/>
  <c r="T24" i="11"/>
  <c r="U24" i="11"/>
  <c r="AD24" i="11" s="1"/>
  <c r="V24" i="11"/>
  <c r="W24" i="11"/>
  <c r="X24" i="11"/>
  <c r="Y24" i="11"/>
  <c r="Z24" i="11"/>
  <c r="AA24" i="11"/>
  <c r="AB24" i="11"/>
  <c r="AC24" i="11"/>
  <c r="T25" i="11"/>
  <c r="U25" i="11"/>
  <c r="V25" i="11"/>
  <c r="W25" i="11"/>
  <c r="AD25" i="11" s="1"/>
  <c r="X25" i="11"/>
  <c r="Y25" i="11"/>
  <c r="Z25" i="11"/>
  <c r="AA25" i="11"/>
  <c r="AB25" i="11"/>
  <c r="AC25" i="11"/>
  <c r="T26" i="11"/>
  <c r="U26" i="11"/>
  <c r="V26" i="11"/>
  <c r="W26" i="11"/>
  <c r="X26" i="11"/>
  <c r="Y26" i="11"/>
  <c r="Z26" i="11"/>
  <c r="AA26" i="11"/>
  <c r="AB26" i="11"/>
  <c r="AC26" i="11"/>
  <c r="T27" i="11"/>
  <c r="U27" i="11"/>
  <c r="V27" i="11"/>
  <c r="W27" i="11"/>
  <c r="AD27" i="11" s="1"/>
  <c r="X27" i="11"/>
  <c r="Y27" i="11"/>
  <c r="Z27" i="11"/>
  <c r="AA27" i="11"/>
  <c r="AB27" i="11"/>
  <c r="AC27" i="11"/>
  <c r="T28" i="11"/>
  <c r="U28" i="11"/>
  <c r="AD28" i="11" s="1"/>
  <c r="V28" i="11"/>
  <c r="W28" i="11"/>
  <c r="X28" i="11"/>
  <c r="Y28" i="11"/>
  <c r="Z28" i="11"/>
  <c r="AA28" i="11"/>
  <c r="AB28" i="11"/>
  <c r="AC28" i="11"/>
  <c r="T29" i="11"/>
  <c r="U29" i="11"/>
  <c r="V29" i="11"/>
  <c r="W29" i="11"/>
  <c r="AD29" i="11" s="1"/>
  <c r="X29" i="11"/>
  <c r="Y29" i="11"/>
  <c r="Z29" i="11"/>
  <c r="AA29" i="11"/>
  <c r="AB29" i="11"/>
  <c r="AC29" i="11"/>
  <c r="T30" i="11"/>
  <c r="U30" i="11"/>
  <c r="V30" i="11"/>
  <c r="W30" i="11"/>
  <c r="X30" i="11"/>
  <c r="Y30" i="11"/>
  <c r="Z30" i="11"/>
  <c r="AA30" i="11"/>
  <c r="AB30" i="11"/>
  <c r="AC30" i="11"/>
  <c r="T31" i="11"/>
  <c r="U31" i="11"/>
  <c r="V31" i="11"/>
  <c r="W31" i="11"/>
  <c r="AD31" i="11" s="1"/>
  <c r="X31" i="11"/>
  <c r="Y31" i="11"/>
  <c r="Z31" i="11"/>
  <c r="AA31" i="11"/>
  <c r="AB31" i="11"/>
  <c r="AC31" i="11"/>
  <c r="T32" i="11"/>
  <c r="U32" i="11"/>
  <c r="AD32" i="11" s="1"/>
  <c r="V32" i="11"/>
  <c r="W32" i="11"/>
  <c r="X32" i="11"/>
  <c r="Y32" i="11"/>
  <c r="Z32" i="11"/>
  <c r="AA32" i="11"/>
  <c r="AB32" i="11"/>
  <c r="AC32" i="11"/>
  <c r="T33" i="11"/>
  <c r="U33" i="11"/>
  <c r="V33" i="11"/>
  <c r="W33" i="11"/>
  <c r="AD33" i="11" s="1"/>
  <c r="X33" i="11"/>
  <c r="Y33" i="11"/>
  <c r="Z33" i="11"/>
  <c r="AA33" i="11"/>
  <c r="AB33" i="11"/>
  <c r="AC33" i="11"/>
  <c r="T34" i="11"/>
  <c r="U34" i="11"/>
  <c r="V34" i="11"/>
  <c r="W34" i="11"/>
  <c r="X34" i="11"/>
  <c r="Y34" i="11"/>
  <c r="Z34" i="11"/>
  <c r="AA34" i="11"/>
  <c r="AB34" i="11"/>
  <c r="AC34" i="11"/>
  <c r="T35" i="11"/>
  <c r="U35" i="11"/>
  <c r="V35" i="11"/>
  <c r="W35" i="11"/>
  <c r="AD35" i="11" s="1"/>
  <c r="X35" i="11"/>
  <c r="Y35" i="11"/>
  <c r="Z35" i="11"/>
  <c r="AA35" i="11"/>
  <c r="AB35" i="11"/>
  <c r="AC35" i="11"/>
  <c r="T36" i="11"/>
  <c r="U36" i="11"/>
  <c r="AD36" i="11" s="1"/>
  <c r="V36" i="11"/>
  <c r="W36" i="11"/>
  <c r="X36" i="11"/>
  <c r="Y36" i="11"/>
  <c r="Z36" i="11"/>
  <c r="AA36" i="11"/>
  <c r="AB36" i="11"/>
  <c r="AC36" i="11"/>
  <c r="T37" i="11"/>
  <c r="U37" i="11"/>
  <c r="V37" i="11"/>
  <c r="W37" i="11"/>
  <c r="AD37" i="11" s="1"/>
  <c r="X37" i="11"/>
  <c r="Y37" i="11"/>
  <c r="Z37" i="11"/>
  <c r="AA37" i="11"/>
  <c r="AB37" i="11"/>
  <c r="AC37" i="11"/>
  <c r="T38" i="11"/>
  <c r="U38" i="11"/>
  <c r="V38" i="11"/>
  <c r="W38" i="11"/>
  <c r="X38" i="11"/>
  <c r="Y38" i="11"/>
  <c r="Z38" i="11"/>
  <c r="AA38" i="11"/>
  <c r="AB38" i="11"/>
  <c r="AC38" i="11"/>
  <c r="T39" i="11"/>
  <c r="U39" i="11"/>
  <c r="V39" i="11"/>
  <c r="W39" i="11"/>
  <c r="AD39" i="11" s="1"/>
  <c r="X39" i="11"/>
  <c r="Y39" i="11"/>
  <c r="Z39" i="11"/>
  <c r="AA39" i="11"/>
  <c r="AB39" i="11"/>
  <c r="AC39" i="11"/>
  <c r="T40" i="11"/>
  <c r="U40" i="11"/>
  <c r="AD40" i="11" s="1"/>
  <c r="V40" i="11"/>
  <c r="W40" i="11"/>
  <c r="X40" i="11"/>
  <c r="Y40" i="11"/>
  <c r="Z40" i="11"/>
  <c r="AA40" i="11"/>
  <c r="AB40" i="11"/>
  <c r="AC40" i="11"/>
  <c r="T41" i="11"/>
  <c r="U41" i="11"/>
  <c r="V41" i="11"/>
  <c r="W41" i="11"/>
  <c r="AD41" i="11" s="1"/>
  <c r="X41" i="11"/>
  <c r="Y41" i="11"/>
  <c r="Z41" i="11"/>
  <c r="AA41" i="11"/>
  <c r="AB41" i="11"/>
  <c r="AC41" i="11"/>
  <c r="T42" i="11"/>
  <c r="U42" i="11"/>
  <c r="V42" i="11"/>
  <c r="W42" i="11"/>
  <c r="X42" i="11"/>
  <c r="Y42" i="11"/>
  <c r="Z42" i="11"/>
  <c r="AA42" i="11"/>
  <c r="AB42" i="11"/>
  <c r="AC42" i="11"/>
  <c r="T43" i="11"/>
  <c r="U43" i="11"/>
  <c r="V43" i="11"/>
  <c r="W43" i="11"/>
  <c r="AD43" i="11" s="1"/>
  <c r="X43" i="11"/>
  <c r="Y43" i="11"/>
  <c r="Z43" i="11"/>
  <c r="AA43" i="11"/>
  <c r="AB43" i="11"/>
  <c r="AC43" i="11"/>
  <c r="T44" i="11"/>
  <c r="U44" i="11"/>
  <c r="AD44" i="11" s="1"/>
  <c r="V44" i="11"/>
  <c r="W44" i="11"/>
  <c r="X44" i="11"/>
  <c r="Y44" i="11"/>
  <c r="Z44" i="11"/>
  <c r="AA44" i="11"/>
  <c r="AB44" i="11"/>
  <c r="AC44" i="11"/>
  <c r="T45" i="11"/>
  <c r="U45" i="11"/>
  <c r="V45" i="11"/>
  <c r="W45" i="11"/>
  <c r="AD45" i="11" s="1"/>
  <c r="X45" i="11"/>
  <c r="Y45" i="11"/>
  <c r="Z45" i="11"/>
  <c r="AA45" i="11"/>
  <c r="AB45" i="11"/>
  <c r="AC45" i="11"/>
  <c r="T46" i="11"/>
  <c r="U46" i="11"/>
  <c r="V46" i="11"/>
  <c r="W46" i="11"/>
  <c r="X46" i="11"/>
  <c r="Y46" i="11"/>
  <c r="Z46" i="11"/>
  <c r="AA46" i="11"/>
  <c r="AB46" i="11"/>
  <c r="AC46" i="11"/>
  <c r="T47" i="11"/>
  <c r="U47" i="11"/>
  <c r="V47" i="11"/>
  <c r="W47" i="11"/>
  <c r="AD47" i="11" s="1"/>
  <c r="X47" i="11"/>
  <c r="Y47" i="11"/>
  <c r="Z47" i="11"/>
  <c r="AA47" i="11"/>
  <c r="AB47" i="11"/>
  <c r="AC47" i="11"/>
  <c r="T48" i="11"/>
  <c r="U48" i="11"/>
  <c r="AD48" i="11" s="1"/>
  <c r="V48" i="11"/>
  <c r="W48" i="11"/>
  <c r="X48" i="11"/>
  <c r="Y48" i="11"/>
  <c r="Z48" i="11"/>
  <c r="AA48" i="11"/>
  <c r="AB48" i="11"/>
  <c r="AC48" i="11"/>
  <c r="T49" i="11"/>
  <c r="U49" i="11"/>
  <c r="V49" i="11"/>
  <c r="W49" i="11"/>
  <c r="AD49" i="11" s="1"/>
  <c r="X49" i="11"/>
  <c r="Y49" i="11"/>
  <c r="Z49" i="11"/>
  <c r="AA49" i="11"/>
  <c r="AB49" i="11"/>
  <c r="AC49" i="11"/>
  <c r="T50" i="11"/>
  <c r="U50" i="11"/>
  <c r="V50" i="11"/>
  <c r="W50" i="11"/>
  <c r="X50" i="11"/>
  <c r="Y50" i="11"/>
  <c r="Z50" i="11"/>
  <c r="AA50" i="11"/>
  <c r="AB50" i="11"/>
  <c r="AC50" i="11"/>
  <c r="T51" i="11"/>
  <c r="U51" i="11"/>
  <c r="V51" i="11"/>
  <c r="W51" i="11"/>
  <c r="AD51" i="11" s="1"/>
  <c r="X51" i="11"/>
  <c r="Y51" i="11"/>
  <c r="Z51" i="11"/>
  <c r="AA51" i="11"/>
  <c r="AB51" i="11"/>
  <c r="AC51" i="11"/>
  <c r="T52" i="11"/>
  <c r="U52" i="11"/>
  <c r="AD52" i="11" s="1"/>
  <c r="V52" i="11"/>
  <c r="W52" i="11"/>
  <c r="X52" i="11"/>
  <c r="Y52" i="11"/>
  <c r="Z52" i="11"/>
  <c r="AA52" i="11"/>
  <c r="AB52" i="11"/>
  <c r="AC52" i="11"/>
  <c r="T53" i="11"/>
  <c r="U53" i="11"/>
  <c r="V53" i="11"/>
  <c r="W53" i="11"/>
  <c r="AD53" i="11" s="1"/>
  <c r="X53" i="11"/>
  <c r="Y53" i="11"/>
  <c r="Z53" i="11"/>
  <c r="AA53" i="11"/>
  <c r="AB53" i="11"/>
  <c r="AC53" i="11"/>
  <c r="T54" i="11"/>
  <c r="U54" i="11"/>
  <c r="V54" i="11"/>
  <c r="W54" i="11"/>
  <c r="X54" i="11"/>
  <c r="Y54" i="11"/>
  <c r="Z54" i="11"/>
  <c r="AA54" i="11"/>
  <c r="AB54" i="11"/>
  <c r="AC54" i="11"/>
  <c r="T55" i="11"/>
  <c r="U55" i="11"/>
  <c r="V55" i="11"/>
  <c r="W55" i="11"/>
  <c r="AD55" i="11" s="1"/>
  <c r="X55" i="11"/>
  <c r="Y55" i="11"/>
  <c r="Z55" i="11"/>
  <c r="AA55" i="11"/>
  <c r="AB55" i="11"/>
  <c r="AC55" i="11"/>
  <c r="T56" i="11"/>
  <c r="U56" i="11"/>
  <c r="AD56" i="11" s="1"/>
  <c r="V56" i="11"/>
  <c r="W56" i="11"/>
  <c r="X56" i="11"/>
  <c r="Y56" i="11"/>
  <c r="Z56" i="11"/>
  <c r="AA56" i="11"/>
  <c r="AB56" i="11"/>
  <c r="AC56" i="11"/>
  <c r="T57" i="11"/>
  <c r="U57" i="11"/>
  <c r="V57" i="11"/>
  <c r="W57" i="11"/>
  <c r="AD57" i="11" s="1"/>
  <c r="X57" i="11"/>
  <c r="Y57" i="11"/>
  <c r="Z57" i="11"/>
  <c r="AA57" i="11"/>
  <c r="AB57" i="11"/>
  <c r="AC57" i="11"/>
  <c r="T58" i="11"/>
  <c r="U58" i="11"/>
  <c r="V58" i="11"/>
  <c r="W58" i="11"/>
  <c r="X58" i="11"/>
  <c r="Y58" i="11"/>
  <c r="Z58" i="11"/>
  <c r="AA58" i="11"/>
  <c r="AB58" i="11"/>
  <c r="AC58" i="11"/>
  <c r="T59" i="11"/>
  <c r="U59" i="11"/>
  <c r="V59" i="11"/>
  <c r="W59" i="11"/>
  <c r="AD59" i="11" s="1"/>
  <c r="X59" i="11"/>
  <c r="Y59" i="11"/>
  <c r="Z59" i="11"/>
  <c r="AA59" i="11"/>
  <c r="AB59" i="11"/>
  <c r="AC59" i="11"/>
  <c r="T60" i="11"/>
  <c r="U60" i="11"/>
  <c r="AD60" i="11" s="1"/>
  <c r="V60" i="11"/>
  <c r="W60" i="11"/>
  <c r="X60" i="11"/>
  <c r="Y60" i="11"/>
  <c r="Z60" i="11"/>
  <c r="AA60" i="11"/>
  <c r="AB60" i="11"/>
  <c r="AC60" i="11"/>
  <c r="T61" i="11"/>
  <c r="U61" i="11"/>
  <c r="V61" i="11"/>
  <c r="W61" i="11"/>
  <c r="AD61" i="11" s="1"/>
  <c r="X61" i="11"/>
  <c r="Y61" i="11"/>
  <c r="Z61" i="11"/>
  <c r="AA61" i="11"/>
  <c r="AB61" i="11"/>
  <c r="AC61" i="11"/>
  <c r="T62" i="11"/>
  <c r="U62" i="11"/>
  <c r="V62" i="11"/>
  <c r="W62" i="11"/>
  <c r="X62" i="11"/>
  <c r="Y62" i="11"/>
  <c r="Z62" i="11"/>
  <c r="AA62" i="11"/>
  <c r="AB62" i="11"/>
  <c r="AC62" i="11"/>
  <c r="T63" i="11"/>
  <c r="U63" i="11"/>
  <c r="V63" i="11"/>
  <c r="W63" i="11"/>
  <c r="AD63" i="11" s="1"/>
  <c r="X63" i="11"/>
  <c r="Y63" i="11"/>
  <c r="Z63" i="11"/>
  <c r="AA63" i="11"/>
  <c r="AB63" i="11"/>
  <c r="AC63" i="11"/>
  <c r="T64" i="11"/>
  <c r="U64" i="11"/>
  <c r="AD64" i="11" s="1"/>
  <c r="V64" i="11"/>
  <c r="W64" i="11"/>
  <c r="X64" i="11"/>
  <c r="Y64" i="11"/>
  <c r="Z64" i="11"/>
  <c r="AA64" i="11"/>
  <c r="AB64" i="11"/>
  <c r="AC64" i="11"/>
  <c r="T65" i="11"/>
  <c r="U65" i="11"/>
  <c r="V65" i="11"/>
  <c r="W65" i="11"/>
  <c r="AD65" i="11" s="1"/>
  <c r="X65" i="11"/>
  <c r="Y65" i="11"/>
  <c r="Z65" i="11"/>
  <c r="AA65" i="11"/>
  <c r="AB65" i="11"/>
  <c r="AC65" i="11"/>
  <c r="T66" i="11"/>
  <c r="U66" i="11"/>
  <c r="V66" i="11"/>
  <c r="W66" i="11"/>
  <c r="X66" i="11"/>
  <c r="Y66" i="11"/>
  <c r="Z66" i="11"/>
  <c r="AA66" i="11"/>
  <c r="AB66" i="11"/>
  <c r="AC66" i="11"/>
  <c r="T67" i="11"/>
  <c r="U67" i="11"/>
  <c r="V67" i="11"/>
  <c r="W67" i="11"/>
  <c r="AD67" i="11" s="1"/>
  <c r="X67" i="11"/>
  <c r="Y67" i="11"/>
  <c r="Z67" i="11"/>
  <c r="AA67" i="11"/>
  <c r="AB67" i="11"/>
  <c r="AC67" i="11"/>
  <c r="T68" i="11"/>
  <c r="U68" i="11"/>
  <c r="AD68" i="11" s="1"/>
  <c r="V68" i="11"/>
  <c r="W68" i="11"/>
  <c r="X68" i="11"/>
  <c r="Y68" i="11"/>
  <c r="Z68" i="11"/>
  <c r="AA68" i="11"/>
  <c r="AB68" i="11"/>
  <c r="AC68" i="11"/>
  <c r="T69" i="11"/>
  <c r="U69" i="11"/>
  <c r="V69" i="11"/>
  <c r="W69" i="11"/>
  <c r="AD69" i="11" s="1"/>
  <c r="X69" i="11"/>
  <c r="Y69" i="11"/>
  <c r="Z69" i="11"/>
  <c r="AA69" i="11"/>
  <c r="AB69" i="11"/>
  <c r="AC69" i="11"/>
  <c r="T70" i="11"/>
  <c r="U70" i="11"/>
  <c r="V70" i="11"/>
  <c r="W70" i="11"/>
  <c r="X70" i="11"/>
  <c r="Y70" i="11"/>
  <c r="Z70" i="11"/>
  <c r="AA70" i="11"/>
  <c r="AB70" i="11"/>
  <c r="AC70" i="11"/>
  <c r="T71" i="11"/>
  <c r="U71" i="11"/>
  <c r="V71" i="11"/>
  <c r="W71" i="11"/>
  <c r="AD71" i="11" s="1"/>
  <c r="X71" i="11"/>
  <c r="Y71" i="11"/>
  <c r="Z71" i="11"/>
  <c r="AA71" i="11"/>
  <c r="AB71" i="11"/>
  <c r="AC71" i="11"/>
  <c r="T72" i="11"/>
  <c r="U72" i="11"/>
  <c r="AD72" i="11" s="1"/>
  <c r="V72" i="11"/>
  <c r="W72" i="11"/>
  <c r="X72" i="11"/>
  <c r="Y72" i="11"/>
  <c r="Z72" i="11"/>
  <c r="AA72" i="11"/>
  <c r="AB72" i="11"/>
  <c r="AC72" i="11"/>
  <c r="T73" i="11"/>
  <c r="U73" i="11"/>
  <c r="V73" i="11"/>
  <c r="W73" i="11"/>
  <c r="AD73" i="11" s="1"/>
  <c r="X73" i="11"/>
  <c r="Y73" i="11"/>
  <c r="Z73" i="11"/>
  <c r="AA73" i="11"/>
  <c r="AB73" i="11"/>
  <c r="AC73" i="11"/>
  <c r="T74" i="11"/>
  <c r="U74" i="11"/>
  <c r="V74" i="11"/>
  <c r="W74" i="11"/>
  <c r="X74" i="11"/>
  <c r="Y74" i="11"/>
  <c r="Z74" i="11"/>
  <c r="AA74" i="11"/>
  <c r="AB74" i="11"/>
  <c r="AC74" i="11"/>
  <c r="T75" i="11"/>
  <c r="U75" i="11"/>
  <c r="V75" i="11"/>
  <c r="W75" i="11"/>
  <c r="AD75" i="11" s="1"/>
  <c r="X75" i="11"/>
  <c r="Y75" i="11"/>
  <c r="Z75" i="11"/>
  <c r="AA75" i="11"/>
  <c r="AB75" i="11"/>
  <c r="AC75" i="11"/>
  <c r="T76" i="11"/>
  <c r="U76" i="11"/>
  <c r="AD76" i="11" s="1"/>
  <c r="V76" i="11"/>
  <c r="W76" i="11"/>
  <c r="X76" i="11"/>
  <c r="Y76" i="11"/>
  <c r="Z76" i="11"/>
  <c r="AA76" i="11"/>
  <c r="AB76" i="11"/>
  <c r="AC76" i="11"/>
  <c r="T77" i="11"/>
  <c r="U77" i="11"/>
  <c r="V77" i="11"/>
  <c r="W77" i="11"/>
  <c r="AD77" i="11" s="1"/>
  <c r="X77" i="11"/>
  <c r="Y77" i="11"/>
  <c r="Z77" i="11"/>
  <c r="AA77" i="11"/>
  <c r="AB77" i="11"/>
  <c r="AC77" i="11"/>
  <c r="T78" i="11"/>
  <c r="U78" i="11"/>
  <c r="V78" i="11"/>
  <c r="W78" i="11"/>
  <c r="X78" i="11"/>
  <c r="Y78" i="11"/>
  <c r="Z78" i="11"/>
  <c r="AA78" i="11"/>
  <c r="AB78" i="11"/>
  <c r="AC78" i="11"/>
  <c r="T79" i="11"/>
  <c r="U79" i="11"/>
  <c r="V79" i="11"/>
  <c r="W79" i="11"/>
  <c r="AD79" i="11" s="1"/>
  <c r="X79" i="11"/>
  <c r="Y79" i="11"/>
  <c r="Z79" i="11"/>
  <c r="AA79" i="11"/>
  <c r="AB79" i="11"/>
  <c r="AC79" i="11"/>
  <c r="T80" i="11"/>
  <c r="U80" i="11"/>
  <c r="AD80" i="11" s="1"/>
  <c r="V80" i="11"/>
  <c r="W80" i="11"/>
  <c r="X80" i="11"/>
  <c r="Y80" i="11"/>
  <c r="Z80" i="11"/>
  <c r="AA80" i="11"/>
  <c r="AB80" i="11"/>
  <c r="AC80" i="11"/>
  <c r="T81" i="11"/>
  <c r="U81" i="11"/>
  <c r="V81" i="11"/>
  <c r="W81" i="11"/>
  <c r="AD81" i="11" s="1"/>
  <c r="X81" i="11"/>
  <c r="Y81" i="11"/>
  <c r="Z81" i="11"/>
  <c r="AA81" i="11"/>
  <c r="AB81" i="11"/>
  <c r="AC81" i="11"/>
  <c r="T82" i="11"/>
  <c r="U82" i="11"/>
  <c r="V82" i="11"/>
  <c r="W82" i="11"/>
  <c r="X82" i="11"/>
  <c r="Y82" i="11"/>
  <c r="Z82" i="11"/>
  <c r="AA82" i="11"/>
  <c r="AB82" i="11"/>
  <c r="AC82" i="11"/>
  <c r="T83" i="11"/>
  <c r="U83" i="11"/>
  <c r="V83" i="11"/>
  <c r="W83" i="11"/>
  <c r="AD83" i="11" s="1"/>
  <c r="X83" i="11"/>
  <c r="Y83" i="11"/>
  <c r="Z83" i="11"/>
  <c r="AA83" i="11"/>
  <c r="AB83" i="11"/>
  <c r="AC83" i="11"/>
  <c r="T84" i="11"/>
  <c r="U84" i="11"/>
  <c r="AD84" i="11" s="1"/>
  <c r="V84" i="11"/>
  <c r="W84" i="11"/>
  <c r="X84" i="11"/>
  <c r="Y84" i="11"/>
  <c r="Z84" i="11"/>
  <c r="AA84" i="11"/>
  <c r="AB84" i="11"/>
  <c r="AC84" i="11"/>
  <c r="T85" i="11"/>
  <c r="U85" i="11"/>
  <c r="V85" i="11"/>
  <c r="W85" i="11"/>
  <c r="AD85" i="11" s="1"/>
  <c r="X85" i="11"/>
  <c r="Y85" i="11"/>
  <c r="Z85" i="11"/>
  <c r="AA85" i="11"/>
  <c r="AB85" i="11"/>
  <c r="AC85" i="11"/>
  <c r="T86" i="11"/>
  <c r="U86" i="11"/>
  <c r="V86" i="11"/>
  <c r="W86" i="11"/>
  <c r="X86" i="11"/>
  <c r="Y86" i="11"/>
  <c r="Z86" i="11"/>
  <c r="AA86" i="11"/>
  <c r="AB86" i="11"/>
  <c r="AC86" i="11"/>
  <c r="T87" i="11"/>
  <c r="U87" i="11"/>
  <c r="V87" i="11"/>
  <c r="W87" i="11"/>
  <c r="AD87" i="11" s="1"/>
  <c r="X87" i="11"/>
  <c r="Y87" i="11"/>
  <c r="Z87" i="11"/>
  <c r="AA87" i="11"/>
  <c r="AB87" i="11"/>
  <c r="AC87" i="11"/>
  <c r="T88" i="11"/>
  <c r="U88" i="11"/>
  <c r="AD88" i="11" s="1"/>
  <c r="V88" i="11"/>
  <c r="W88" i="11"/>
  <c r="X88" i="11"/>
  <c r="Y88" i="11"/>
  <c r="Z88" i="11"/>
  <c r="AA88" i="11"/>
  <c r="AB88" i="11"/>
  <c r="AC88" i="11"/>
  <c r="T89" i="11"/>
  <c r="U89" i="11"/>
  <c r="V89" i="11"/>
  <c r="W89" i="11"/>
  <c r="AD89" i="11" s="1"/>
  <c r="X89" i="11"/>
  <c r="Y89" i="11"/>
  <c r="Z89" i="11"/>
  <c r="AA89" i="11"/>
  <c r="AB89" i="11"/>
  <c r="AC89" i="11"/>
  <c r="T90" i="11"/>
  <c r="U90" i="11"/>
  <c r="V90" i="11"/>
  <c r="W90" i="11"/>
  <c r="X90" i="11"/>
  <c r="Y90" i="11"/>
  <c r="Z90" i="11"/>
  <c r="AA90" i="11"/>
  <c r="AB90" i="11"/>
  <c r="AC90" i="11"/>
  <c r="T91" i="11"/>
  <c r="U91" i="11"/>
  <c r="V91" i="11"/>
  <c r="W91" i="11"/>
  <c r="AD91" i="11" s="1"/>
  <c r="X91" i="11"/>
  <c r="Y91" i="11"/>
  <c r="Z91" i="11"/>
  <c r="AA91" i="11"/>
  <c r="AB91" i="11"/>
  <c r="AC91" i="11"/>
  <c r="T92" i="11"/>
  <c r="U92" i="11"/>
  <c r="AD92" i="11" s="1"/>
  <c r="V92" i="11"/>
  <c r="W92" i="11"/>
  <c r="X92" i="11"/>
  <c r="Y92" i="11"/>
  <c r="Z92" i="11"/>
  <c r="AA92" i="11"/>
  <c r="AB92" i="11"/>
  <c r="AC92" i="11"/>
  <c r="T93" i="11"/>
  <c r="U93" i="11"/>
  <c r="V93" i="11"/>
  <c r="W93" i="11"/>
  <c r="AD93" i="11" s="1"/>
  <c r="X93" i="11"/>
  <c r="Y93" i="11"/>
  <c r="Z93" i="11"/>
  <c r="AA93" i="11"/>
  <c r="AB93" i="11"/>
  <c r="AC93" i="11"/>
  <c r="T94" i="11"/>
  <c r="U94" i="11"/>
  <c r="V94" i="11"/>
  <c r="W94" i="11"/>
  <c r="X94" i="11"/>
  <c r="Y94" i="11"/>
  <c r="Z94" i="11"/>
  <c r="AA94" i="11"/>
  <c r="AB94" i="11"/>
  <c r="AC94" i="11"/>
  <c r="T95" i="11"/>
  <c r="U95" i="11"/>
  <c r="V95" i="11"/>
  <c r="W95" i="11"/>
  <c r="AD95" i="11" s="1"/>
  <c r="X95" i="11"/>
  <c r="Y95" i="11"/>
  <c r="Z95" i="11"/>
  <c r="AA95" i="11"/>
  <c r="AB95" i="11"/>
  <c r="AC95" i="11"/>
  <c r="T96" i="11"/>
  <c r="U96" i="11"/>
  <c r="AD96" i="11" s="1"/>
  <c r="V96" i="11"/>
  <c r="W96" i="11"/>
  <c r="X96" i="11"/>
  <c r="Y96" i="11"/>
  <c r="Z96" i="11"/>
  <c r="AA96" i="11"/>
  <c r="AB96" i="11"/>
  <c r="AC96" i="11"/>
  <c r="T97" i="11"/>
  <c r="U97" i="11"/>
  <c r="V97" i="11"/>
  <c r="W97" i="11"/>
  <c r="AD97" i="11" s="1"/>
  <c r="X97" i="11"/>
  <c r="Y97" i="11"/>
  <c r="Z97" i="11"/>
  <c r="AA97" i="11"/>
  <c r="AB97" i="11"/>
  <c r="AC97" i="11"/>
  <c r="T98" i="11"/>
  <c r="U98" i="11"/>
  <c r="V98" i="11"/>
  <c r="W98" i="11"/>
  <c r="X98" i="11"/>
  <c r="Y98" i="11"/>
  <c r="Z98" i="11"/>
  <c r="AA98" i="11"/>
  <c r="AB98" i="11"/>
  <c r="AC98" i="11"/>
  <c r="T99" i="11"/>
  <c r="U99" i="11"/>
  <c r="V99" i="11"/>
  <c r="W99" i="11"/>
  <c r="AD99" i="11" s="1"/>
  <c r="X99" i="11"/>
  <c r="Y99" i="11"/>
  <c r="Z99" i="11"/>
  <c r="AA99" i="11"/>
  <c r="AB99" i="11"/>
  <c r="AC99" i="11"/>
  <c r="T100" i="11"/>
  <c r="U100" i="11"/>
  <c r="AD100" i="11" s="1"/>
  <c r="V100" i="11"/>
  <c r="W100" i="11"/>
  <c r="X100" i="11"/>
  <c r="Y100" i="11"/>
  <c r="Z100" i="11"/>
  <c r="AA100" i="11"/>
  <c r="AB100" i="11"/>
  <c r="AC100" i="11"/>
  <c r="T101" i="11"/>
  <c r="U101" i="11"/>
  <c r="V101" i="11"/>
  <c r="W101" i="11"/>
  <c r="AD101" i="11" s="1"/>
  <c r="X101" i="11"/>
  <c r="Y101" i="11"/>
  <c r="Z101" i="11"/>
  <c r="AA101" i="11"/>
  <c r="AB101" i="11"/>
  <c r="AC101" i="11"/>
  <c r="T102" i="11"/>
  <c r="U102" i="11"/>
  <c r="V102" i="11"/>
  <c r="W102" i="11"/>
  <c r="X102" i="11"/>
  <c r="Y102" i="11"/>
  <c r="Z102" i="11"/>
  <c r="AA102" i="11"/>
  <c r="AB102" i="11"/>
  <c r="AC102" i="11"/>
  <c r="T103" i="11"/>
  <c r="U103" i="11"/>
  <c r="V103" i="11"/>
  <c r="W103" i="11"/>
  <c r="AD103" i="11" s="1"/>
  <c r="X103" i="11"/>
  <c r="Y103" i="11"/>
  <c r="Z103" i="11"/>
  <c r="AA103" i="11"/>
  <c r="AB103" i="11"/>
  <c r="AC103" i="11"/>
  <c r="T104" i="11"/>
  <c r="U104" i="11"/>
  <c r="AD104" i="11" s="1"/>
  <c r="V104" i="11"/>
  <c r="W104" i="11"/>
  <c r="X104" i="11"/>
  <c r="Y104" i="11"/>
  <c r="Z104" i="11"/>
  <c r="AA104" i="11"/>
  <c r="AB104" i="11"/>
  <c r="AC104" i="11"/>
  <c r="T105" i="11"/>
  <c r="U105" i="11"/>
  <c r="V105" i="11"/>
  <c r="W105" i="11"/>
  <c r="AD105" i="11" s="1"/>
  <c r="X105" i="11"/>
  <c r="Y105" i="11"/>
  <c r="Z105" i="11"/>
  <c r="AA105" i="11"/>
  <c r="AB105" i="11"/>
  <c r="AC105" i="11"/>
  <c r="T106" i="11"/>
  <c r="U106" i="11"/>
  <c r="V106" i="11"/>
  <c r="W106" i="11"/>
  <c r="X106" i="11"/>
  <c r="Y106" i="11"/>
  <c r="Z106" i="11"/>
  <c r="AA106" i="11"/>
  <c r="AB106" i="11"/>
  <c r="AC106" i="11"/>
  <c r="T107" i="11"/>
  <c r="U107" i="11"/>
  <c r="V107" i="11"/>
  <c r="W107" i="11"/>
  <c r="AD107" i="11" s="1"/>
  <c r="X107" i="11"/>
  <c r="Y107" i="11"/>
  <c r="Z107" i="11"/>
  <c r="AA107" i="11"/>
  <c r="AB107" i="11"/>
  <c r="AC107" i="11"/>
  <c r="T108" i="11"/>
  <c r="U108" i="11"/>
  <c r="AD108" i="11" s="1"/>
  <c r="V108" i="11"/>
  <c r="W108" i="11"/>
  <c r="X108" i="11"/>
  <c r="Y108" i="11"/>
  <c r="Z108" i="11"/>
  <c r="AA108" i="11"/>
  <c r="AB108" i="11"/>
  <c r="AC108" i="11"/>
  <c r="T109" i="11"/>
  <c r="U109" i="11"/>
  <c r="V109" i="11"/>
  <c r="W109" i="11"/>
  <c r="AD109" i="11" s="1"/>
  <c r="X109" i="11"/>
  <c r="Y109" i="11"/>
  <c r="Z109" i="11"/>
  <c r="AA109" i="11"/>
  <c r="AB109" i="11"/>
  <c r="AC109" i="11"/>
  <c r="T110" i="11"/>
  <c r="U110" i="11"/>
  <c r="V110" i="11"/>
  <c r="W110" i="11"/>
  <c r="X110" i="11"/>
  <c r="Y110" i="11"/>
  <c r="Z110" i="11"/>
  <c r="AA110" i="11"/>
  <c r="AB110" i="11"/>
  <c r="AC110" i="11"/>
  <c r="T111" i="11"/>
  <c r="U111" i="11"/>
  <c r="V111" i="11"/>
  <c r="W111" i="11"/>
  <c r="AD111" i="11" s="1"/>
  <c r="X111" i="11"/>
  <c r="Y111" i="11"/>
  <c r="Z111" i="11"/>
  <c r="AA111" i="11"/>
  <c r="AB111" i="11"/>
  <c r="AC111" i="11"/>
  <c r="T112" i="11"/>
  <c r="U112" i="11"/>
  <c r="AD112" i="11" s="1"/>
  <c r="V112" i="11"/>
  <c r="W112" i="11"/>
  <c r="X112" i="11"/>
  <c r="Y112" i="11"/>
  <c r="Z112" i="11"/>
  <c r="AA112" i="11"/>
  <c r="AB112" i="11"/>
  <c r="AC112" i="11"/>
  <c r="T113" i="11"/>
  <c r="U113" i="11"/>
  <c r="V113" i="11"/>
  <c r="W113" i="11"/>
  <c r="AD113" i="11" s="1"/>
  <c r="X113" i="11"/>
  <c r="Y113" i="11"/>
  <c r="Z113" i="11"/>
  <c r="AA113" i="11"/>
  <c r="AB113" i="11"/>
  <c r="AC113" i="11"/>
  <c r="T114" i="11"/>
  <c r="U114" i="11"/>
  <c r="V114" i="11"/>
  <c r="W114" i="11"/>
  <c r="X114" i="11"/>
  <c r="Y114" i="11"/>
  <c r="Z114" i="11"/>
  <c r="AA114" i="11"/>
  <c r="AB114" i="11"/>
  <c r="AC114" i="11"/>
  <c r="T115" i="11"/>
  <c r="U115" i="11"/>
  <c r="V115" i="11"/>
  <c r="W115" i="11"/>
  <c r="AD115" i="11" s="1"/>
  <c r="X115" i="11"/>
  <c r="Y115" i="11"/>
  <c r="Z115" i="11"/>
  <c r="AA115" i="11"/>
  <c r="AB115" i="11"/>
  <c r="AC115" i="11"/>
  <c r="T116" i="11"/>
  <c r="U116" i="11"/>
  <c r="AD116" i="11" s="1"/>
  <c r="V116" i="11"/>
  <c r="W116" i="11"/>
  <c r="X116" i="11"/>
  <c r="Y116" i="11"/>
  <c r="Z116" i="11"/>
  <c r="AA116" i="11"/>
  <c r="AB116" i="11"/>
  <c r="AC116" i="11"/>
  <c r="T117" i="11"/>
  <c r="U117" i="11"/>
  <c r="V117" i="11"/>
  <c r="W117" i="11"/>
  <c r="AD117" i="11" s="1"/>
  <c r="X117" i="11"/>
  <c r="Y117" i="11"/>
  <c r="Z117" i="11"/>
  <c r="AA117" i="11"/>
  <c r="AB117" i="11"/>
  <c r="AC117" i="11"/>
  <c r="T118" i="11"/>
  <c r="U118" i="11"/>
  <c r="V118" i="11"/>
  <c r="W118" i="11"/>
  <c r="X118" i="11"/>
  <c r="Y118" i="11"/>
  <c r="Z118" i="11"/>
  <c r="AA118" i="11"/>
  <c r="AB118" i="11"/>
  <c r="AC118" i="11"/>
  <c r="T119" i="11"/>
  <c r="U119" i="11"/>
  <c r="V119" i="11"/>
  <c r="W119" i="11"/>
  <c r="AD119" i="11" s="1"/>
  <c r="X119" i="11"/>
  <c r="Y119" i="11"/>
  <c r="Z119" i="11"/>
  <c r="AA119" i="11"/>
  <c r="AB119" i="11"/>
  <c r="AC119" i="11"/>
  <c r="T120" i="11"/>
  <c r="U120" i="11"/>
  <c r="AD120" i="11" s="1"/>
  <c r="V120" i="11"/>
  <c r="W120" i="11"/>
  <c r="X120" i="11"/>
  <c r="Y120" i="11"/>
  <c r="Z120" i="11"/>
  <c r="AA120" i="11"/>
  <c r="AB120" i="11"/>
  <c r="AC120" i="11"/>
  <c r="T121" i="11"/>
  <c r="U121" i="11"/>
  <c r="V121" i="11"/>
  <c r="W121" i="11"/>
  <c r="AD121" i="11" s="1"/>
  <c r="X121" i="11"/>
  <c r="Y121" i="11"/>
  <c r="Z121" i="11"/>
  <c r="AA121" i="11"/>
  <c r="AB121" i="11"/>
  <c r="AC121" i="11"/>
  <c r="T122" i="11"/>
  <c r="U122" i="11"/>
  <c r="V122" i="11"/>
  <c r="W122" i="11"/>
  <c r="X122" i="11"/>
  <c r="Y122" i="11"/>
  <c r="Z122" i="11"/>
  <c r="AA122" i="11"/>
  <c r="AB122" i="11"/>
  <c r="AC122" i="11"/>
  <c r="T123" i="11"/>
  <c r="U123" i="11"/>
  <c r="V123" i="11"/>
  <c r="W123" i="11"/>
  <c r="AD123" i="11" s="1"/>
  <c r="X123" i="11"/>
  <c r="Y123" i="11"/>
  <c r="Z123" i="11"/>
  <c r="AA123" i="11"/>
  <c r="AB123" i="11"/>
  <c r="AC123" i="11"/>
  <c r="T124" i="11"/>
  <c r="U124" i="11"/>
  <c r="AD124" i="11" s="1"/>
  <c r="V124" i="11"/>
  <c r="W124" i="11"/>
  <c r="X124" i="11"/>
  <c r="Y124" i="11"/>
  <c r="Z124" i="11"/>
  <c r="AA124" i="11"/>
  <c r="AB124" i="11"/>
  <c r="AC124" i="11"/>
  <c r="T125" i="11"/>
  <c r="U125" i="11"/>
  <c r="V125" i="11"/>
  <c r="W125" i="11"/>
  <c r="AD125" i="11" s="1"/>
  <c r="X125" i="11"/>
  <c r="Y125" i="11"/>
  <c r="Z125" i="11"/>
  <c r="AA125" i="11"/>
  <c r="AB125" i="11"/>
  <c r="AC125" i="11"/>
  <c r="T126" i="11"/>
  <c r="U126" i="11"/>
  <c r="V126" i="11"/>
  <c r="W126" i="11"/>
  <c r="X126" i="11"/>
  <c r="Y126" i="11"/>
  <c r="Z126" i="11"/>
  <c r="AA126" i="11"/>
  <c r="AB126" i="11"/>
  <c r="AC126" i="11"/>
  <c r="T127" i="11"/>
  <c r="U127" i="11"/>
  <c r="V127" i="11"/>
  <c r="W127" i="11"/>
  <c r="AD127" i="11" s="1"/>
  <c r="X127" i="11"/>
  <c r="Y127" i="11"/>
  <c r="Z127" i="11"/>
  <c r="AA127" i="11"/>
  <c r="AB127" i="11"/>
  <c r="AC127" i="11"/>
  <c r="T128" i="11"/>
  <c r="U128" i="11"/>
  <c r="AD128" i="11" s="1"/>
  <c r="V128" i="11"/>
  <c r="W128" i="11"/>
  <c r="X128" i="11"/>
  <c r="Y128" i="11"/>
  <c r="Z128" i="11"/>
  <c r="AA128" i="11"/>
  <c r="AB128" i="11"/>
  <c r="AC128" i="11"/>
  <c r="T129" i="11"/>
  <c r="U129" i="11"/>
  <c r="V129" i="11"/>
  <c r="W129" i="11"/>
  <c r="AD129" i="11" s="1"/>
  <c r="X129" i="11"/>
  <c r="Y129" i="11"/>
  <c r="Z129" i="11"/>
  <c r="AA129" i="11"/>
  <c r="AB129" i="11"/>
  <c r="AC129" i="11"/>
  <c r="T130" i="11"/>
  <c r="U130" i="11"/>
  <c r="V130" i="11"/>
  <c r="W130" i="11"/>
  <c r="X130" i="11"/>
  <c r="Y130" i="11"/>
  <c r="Z130" i="11"/>
  <c r="AA130" i="11"/>
  <c r="AB130" i="11"/>
  <c r="AC130" i="11"/>
  <c r="T131" i="11"/>
  <c r="U131" i="11"/>
  <c r="V131" i="11"/>
  <c r="W131" i="11"/>
  <c r="AD131" i="11" s="1"/>
  <c r="X131" i="11"/>
  <c r="Y131" i="11"/>
  <c r="Z131" i="11"/>
  <c r="AA131" i="11"/>
  <c r="AB131" i="11"/>
  <c r="AC131" i="11"/>
  <c r="T132" i="11"/>
  <c r="U132" i="11"/>
  <c r="AD132" i="11" s="1"/>
  <c r="V132" i="11"/>
  <c r="W132" i="11"/>
  <c r="X132" i="11"/>
  <c r="Y132" i="11"/>
  <c r="Z132" i="11"/>
  <c r="AA132" i="11"/>
  <c r="AB132" i="11"/>
  <c r="AC132" i="11"/>
  <c r="T133" i="11"/>
  <c r="U133" i="11"/>
  <c r="V133" i="11"/>
  <c r="W133" i="11"/>
  <c r="AD133" i="11" s="1"/>
  <c r="X133" i="11"/>
  <c r="Y133" i="11"/>
  <c r="Z133" i="11"/>
  <c r="AA133" i="11"/>
  <c r="AB133" i="11"/>
  <c r="AC133" i="11"/>
  <c r="T134" i="11"/>
  <c r="U134" i="11"/>
  <c r="V134" i="11"/>
  <c r="W134" i="11"/>
  <c r="X134" i="11"/>
  <c r="Y134" i="11"/>
  <c r="Z134" i="11"/>
  <c r="AA134" i="11"/>
  <c r="AB134" i="11"/>
  <c r="AC134" i="11"/>
  <c r="T135" i="11"/>
  <c r="U135" i="11"/>
  <c r="V135" i="11"/>
  <c r="W135" i="11"/>
  <c r="AD135" i="11" s="1"/>
  <c r="X135" i="11"/>
  <c r="Y135" i="11"/>
  <c r="Z135" i="11"/>
  <c r="AA135" i="11"/>
  <c r="AB135" i="11"/>
  <c r="AC135" i="11"/>
  <c r="T136" i="11"/>
  <c r="U136" i="11"/>
  <c r="AD136" i="11" s="1"/>
  <c r="V136" i="11"/>
  <c r="W136" i="11"/>
  <c r="X136" i="11"/>
  <c r="Y136" i="11"/>
  <c r="Z136" i="11"/>
  <c r="AA136" i="11"/>
  <c r="AB136" i="11"/>
  <c r="AC136" i="11"/>
  <c r="T137" i="11"/>
  <c r="AD137" i="11" s="1"/>
  <c r="U137" i="11"/>
  <c r="V137" i="11"/>
  <c r="W137" i="11"/>
  <c r="X137" i="11"/>
  <c r="Y137" i="11"/>
  <c r="Z137" i="11"/>
  <c r="AA137" i="11"/>
  <c r="AB137" i="11"/>
  <c r="AC137" i="11"/>
  <c r="T138" i="11"/>
  <c r="U138" i="11"/>
  <c r="V138" i="11"/>
  <c r="W138" i="11"/>
  <c r="X138" i="11"/>
  <c r="Y138" i="11"/>
  <c r="Z138" i="11"/>
  <c r="AA138" i="11"/>
  <c r="AB138" i="11"/>
  <c r="AC138" i="11"/>
  <c r="T139" i="11"/>
  <c r="U139" i="11"/>
  <c r="V139" i="11"/>
  <c r="W139" i="11"/>
  <c r="AD139" i="11" s="1"/>
  <c r="X139" i="11"/>
  <c r="Y139" i="11"/>
  <c r="Z139" i="11"/>
  <c r="AA139" i="11"/>
  <c r="AB139" i="11"/>
  <c r="AC139" i="11"/>
  <c r="T140" i="11"/>
  <c r="AD140" i="11" s="1"/>
  <c r="U140" i="11"/>
  <c r="V140" i="11"/>
  <c r="W140" i="11"/>
  <c r="X140" i="11"/>
  <c r="Y140" i="11"/>
  <c r="Z140" i="11"/>
  <c r="AA140" i="11"/>
  <c r="AB140" i="11"/>
  <c r="AC140" i="11"/>
  <c r="T141" i="11"/>
  <c r="AD141" i="11" s="1"/>
  <c r="U141" i="11"/>
  <c r="V141" i="11"/>
  <c r="W141" i="11"/>
  <c r="X141" i="11"/>
  <c r="Y141" i="11"/>
  <c r="Z141" i="11"/>
  <c r="AA141" i="11"/>
  <c r="AB141" i="11"/>
  <c r="AC141" i="11"/>
  <c r="T142" i="11"/>
  <c r="U142" i="11"/>
  <c r="V142" i="11"/>
  <c r="W142" i="11"/>
  <c r="X142" i="11"/>
  <c r="Y142" i="11"/>
  <c r="Z142" i="11"/>
  <c r="AA142" i="11"/>
  <c r="AB142" i="11"/>
  <c r="AC142" i="11"/>
  <c r="T143" i="11"/>
  <c r="U143" i="11"/>
  <c r="V143" i="11"/>
  <c r="W143" i="11"/>
  <c r="AD143" i="11" s="1"/>
  <c r="X143" i="11"/>
  <c r="Y143" i="11"/>
  <c r="Z143" i="11"/>
  <c r="AA143" i="11"/>
  <c r="AB143" i="11"/>
  <c r="AC143" i="11"/>
  <c r="T144" i="11"/>
  <c r="AD144" i="11" s="1"/>
  <c r="U144" i="11"/>
  <c r="V144" i="11"/>
  <c r="W144" i="11"/>
  <c r="X144" i="11"/>
  <c r="Y144" i="11"/>
  <c r="Z144" i="11"/>
  <c r="AA144" i="11"/>
  <c r="AB144" i="11"/>
  <c r="AC144" i="11"/>
  <c r="T145" i="11"/>
  <c r="AD145" i="11" s="1"/>
  <c r="U145" i="11"/>
  <c r="V145" i="11"/>
  <c r="W145" i="11"/>
  <c r="X145" i="11"/>
  <c r="Y145" i="11"/>
  <c r="Z145" i="11"/>
  <c r="AA145" i="11"/>
  <c r="AB145" i="11"/>
  <c r="AC145" i="11"/>
  <c r="T146" i="11"/>
  <c r="U146" i="11"/>
  <c r="V146" i="11"/>
  <c r="W146" i="11"/>
  <c r="X146" i="11"/>
  <c r="Y146" i="11"/>
  <c r="Z146" i="11"/>
  <c r="AA146" i="11"/>
  <c r="AB146" i="11"/>
  <c r="AC146" i="11"/>
  <c r="T147" i="11"/>
  <c r="U147" i="11"/>
  <c r="V147" i="11"/>
  <c r="W147" i="11"/>
  <c r="AD147" i="11" s="1"/>
  <c r="X147" i="11"/>
  <c r="Y147" i="11"/>
  <c r="Z147" i="11"/>
  <c r="AA147" i="11"/>
  <c r="AB147" i="11"/>
  <c r="AC147" i="11"/>
  <c r="T148" i="11"/>
  <c r="AD148" i="11" s="1"/>
  <c r="U148" i="11"/>
  <c r="V148" i="11"/>
  <c r="W148" i="11"/>
  <c r="X148" i="11"/>
  <c r="Y148" i="11"/>
  <c r="Z148" i="11"/>
  <c r="AA148" i="11"/>
  <c r="AB148" i="11"/>
  <c r="AC148" i="11"/>
  <c r="T149" i="11"/>
  <c r="AD149" i="11" s="1"/>
  <c r="U149" i="11"/>
  <c r="V149" i="11"/>
  <c r="W149" i="11"/>
  <c r="X149" i="11"/>
  <c r="Y149" i="11"/>
  <c r="Z149" i="11"/>
  <c r="AA149" i="11"/>
  <c r="AB149" i="11"/>
  <c r="AC149" i="11"/>
  <c r="AD6" i="11"/>
  <c r="AD7" i="11"/>
  <c r="AD10" i="11"/>
  <c r="AD11" i="11"/>
  <c r="AD14" i="11"/>
  <c r="AD15" i="11"/>
  <c r="AD18" i="11"/>
  <c r="AD19" i="11"/>
  <c r="AD22" i="11"/>
  <c r="AD26" i="11"/>
  <c r="AD30" i="11"/>
  <c r="AD34" i="11"/>
  <c r="AD38" i="11"/>
  <c r="AD42" i="11"/>
  <c r="AD46" i="11"/>
  <c r="AD50" i="11"/>
  <c r="AD54" i="11"/>
  <c r="AD58" i="11"/>
  <c r="AD62" i="11"/>
  <c r="AD66" i="11"/>
  <c r="AD70" i="11"/>
  <c r="AD74" i="11"/>
  <c r="AD78" i="11"/>
  <c r="AD82" i="11"/>
  <c r="AD86" i="11"/>
  <c r="AD90" i="11"/>
  <c r="AD94" i="11"/>
  <c r="AD98" i="11"/>
  <c r="AD102" i="11"/>
  <c r="AD106" i="11"/>
  <c r="AD110" i="11"/>
  <c r="AD114" i="11"/>
  <c r="AD118" i="11"/>
  <c r="AD122" i="11"/>
  <c r="AD126" i="11"/>
  <c r="AD130" i="11"/>
  <c r="AD134" i="11"/>
  <c r="AD138" i="11"/>
  <c r="AD142" i="11"/>
  <c r="AD146" i="11"/>
  <c r="AD5" i="11" l="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145" i="11"/>
  <c r="S146" i="11"/>
  <c r="S147" i="11"/>
  <c r="S148" i="11"/>
  <c r="S149" i="11"/>
  <c r="B7" i="10"/>
  <c r="B6" i="10"/>
  <c r="B5" i="10"/>
  <c r="AC4" i="11"/>
  <c r="AB4" i="11"/>
  <c r="AA4" i="11"/>
  <c r="Z4" i="11"/>
  <c r="Y4" i="11"/>
  <c r="X4" i="11"/>
  <c r="W4" i="11"/>
  <c r="V4" i="11"/>
  <c r="U4" i="11"/>
  <c r="T4" i="11"/>
  <c r="AD4" i="11" l="1"/>
  <c r="D2" i="10" l="1"/>
  <c r="B2" i="10"/>
  <c r="E2" i="10"/>
  <c r="S4" i="11"/>
  <c r="C2" i="10"/>
  <c r="F2" i="10" l="1"/>
</calcChain>
</file>

<file path=xl/sharedStrings.xml><?xml version="1.0" encoding="utf-8"?>
<sst xmlns="http://schemas.openxmlformats.org/spreadsheetml/2006/main" count="563" uniqueCount="234">
  <si>
    <t>Format</t>
  </si>
  <si>
    <t>How is the information protected?</t>
  </si>
  <si>
    <t>Other relevant information</t>
  </si>
  <si>
    <t>None</t>
  </si>
  <si>
    <t>Encrypted (approved)</t>
  </si>
  <si>
    <t>Encrypted (non-approved)</t>
  </si>
  <si>
    <t>Content</t>
  </si>
  <si>
    <t>Number</t>
  </si>
  <si>
    <t>Method</t>
  </si>
  <si>
    <t>Anonymised</t>
  </si>
  <si>
    <t>Pseudonymised</t>
  </si>
  <si>
    <t>Value</t>
  </si>
  <si>
    <t>Total</t>
  </si>
  <si>
    <t>Electronic</t>
  </si>
  <si>
    <t>Paper</t>
  </si>
  <si>
    <t>Other</t>
  </si>
  <si>
    <t>Recorded delivery</t>
  </si>
  <si>
    <t>Text message</t>
  </si>
  <si>
    <t>Telephone acknowledgement</t>
  </si>
  <si>
    <t>Content Type</t>
  </si>
  <si>
    <t>Purpose of Transfer</t>
  </si>
  <si>
    <t>Sealed crates</t>
  </si>
  <si>
    <t>Application Form</t>
  </si>
  <si>
    <t>Appointment Letter</t>
  </si>
  <si>
    <t>Audit Data</t>
  </si>
  <si>
    <t>Bank Details</t>
  </si>
  <si>
    <t>Birth Certificate</t>
  </si>
  <si>
    <t>Birth Notification</t>
  </si>
  <si>
    <t>Candidate Checklist</t>
  </si>
  <si>
    <t>Change of Name Deed</t>
  </si>
  <si>
    <t>Client Survey</t>
  </si>
  <si>
    <t>Clinic Letter</t>
  </si>
  <si>
    <t>Commissioning Data</t>
  </si>
  <si>
    <t>Complaint Letter</t>
  </si>
  <si>
    <t>Confirmation of Employment</t>
  </si>
  <si>
    <t>Coroners Report</t>
  </si>
  <si>
    <t>Corporate Induction Letter</t>
  </si>
  <si>
    <t>Data Sheet</t>
  </si>
  <si>
    <t>Death Notification</t>
  </si>
  <si>
    <t>Decision Sheet</t>
  </si>
  <si>
    <t>Discharge Letter</t>
  </si>
  <si>
    <t>Drug Exclusion Form</t>
  </si>
  <si>
    <t>Funding Letter</t>
  </si>
  <si>
    <t>Health Records Copy</t>
  </si>
  <si>
    <t>Immunisation Status</t>
  </si>
  <si>
    <t>Incident Form</t>
  </si>
  <si>
    <t>Investigation Document</t>
  </si>
  <si>
    <t>Invoice Payment</t>
  </si>
  <si>
    <t>National Insurance Number Notification</t>
  </si>
  <si>
    <t>Notification of Successful Candidate</t>
  </si>
  <si>
    <t>Nursing Care Assessment</t>
  </si>
  <si>
    <t>Offer Letter</t>
  </si>
  <si>
    <t>Patient Case Notes</t>
  </si>
  <si>
    <t>Patient Query</t>
  </si>
  <si>
    <t>Patient Summary</t>
  </si>
  <si>
    <t>Payment Advice</t>
  </si>
  <si>
    <t>Payslip</t>
  </si>
  <si>
    <t>Police Statement</t>
  </si>
  <si>
    <t>Post Employment Check</t>
  </si>
  <si>
    <t>Post Mortem</t>
  </si>
  <si>
    <t>Pre-Employment Health Screening Clearance</t>
  </si>
  <si>
    <t>Prescription</t>
  </si>
  <si>
    <t>Public Health Monitoring</t>
  </si>
  <si>
    <t>Reference Request (Completed)</t>
  </si>
  <si>
    <t>Referral Letter</t>
  </si>
  <si>
    <t>Referral to Occupational Health</t>
  </si>
  <si>
    <t>Report</t>
  </si>
  <si>
    <t>Request Form</t>
  </si>
  <si>
    <t>Request to Fill Vacancy</t>
  </si>
  <si>
    <t>Research Data</t>
  </si>
  <si>
    <t>Sick Leave Notification</t>
  </si>
  <si>
    <t>Sickness Sheet</t>
  </si>
  <si>
    <t>Specimens</t>
  </si>
  <si>
    <t>Staff Appointment Acceptance Checklist</t>
  </si>
  <si>
    <t>Staff Appointment Form</t>
  </si>
  <si>
    <t>Staff Query</t>
  </si>
  <si>
    <t>Staff Record</t>
  </si>
  <si>
    <t>Statement of Terms and Conditions of Employment</t>
  </si>
  <si>
    <t>Summons</t>
  </si>
  <si>
    <t>Supplementary Joiners Information</t>
  </si>
  <si>
    <t>TCI Form</t>
  </si>
  <si>
    <t>Test Results</t>
  </si>
  <si>
    <t>Tracing Data</t>
  </si>
  <si>
    <t>Treatment Targets</t>
  </si>
  <si>
    <t>TTA Form</t>
  </si>
  <si>
    <t>Unpaid Absence Notification</t>
  </si>
  <si>
    <t>Verbal Reference Record Form</t>
  </si>
  <si>
    <t>Method used for transfer</t>
  </si>
  <si>
    <t xml:space="preserve">Summary </t>
  </si>
  <si>
    <t>Risk</t>
  </si>
  <si>
    <t>Red</t>
  </si>
  <si>
    <t>Amber</t>
  </si>
  <si>
    <t>Green</t>
  </si>
  <si>
    <t>Direction of flow</t>
  </si>
  <si>
    <t>Local</t>
  </si>
  <si>
    <t>Sending it out, receiving it in or creating locally?</t>
  </si>
  <si>
    <t>Range Name</t>
  </si>
  <si>
    <t>Flow</t>
  </si>
  <si>
    <t>Data item</t>
  </si>
  <si>
    <t>Sending out = Outbound flows</t>
  </si>
  <si>
    <t>Receiving in = Inbound flows</t>
  </si>
  <si>
    <t>Local = locally created data items</t>
  </si>
  <si>
    <t>Description</t>
  </si>
  <si>
    <t>Address only</t>
  </si>
  <si>
    <t>Media</t>
  </si>
  <si>
    <t>6 to 20</t>
  </si>
  <si>
    <t>21 to 100</t>
  </si>
  <si>
    <t>101 to 1000</t>
  </si>
  <si>
    <t>1001 plus</t>
  </si>
  <si>
    <t>Details of content type</t>
  </si>
  <si>
    <t>Number of records per transfer</t>
  </si>
  <si>
    <t>Frequency of the transfer per week</t>
  </si>
  <si>
    <t>Who</t>
  </si>
  <si>
    <t>What</t>
  </si>
  <si>
    <t>How</t>
  </si>
  <si>
    <t>Why</t>
  </si>
  <si>
    <t>When</t>
  </si>
  <si>
    <t>Where</t>
  </si>
  <si>
    <t>Where is the data stored before it is sent or after it has been received?</t>
  </si>
  <si>
    <t>Email from NHSmail to other</t>
  </si>
  <si>
    <t>Email from NHSmail to NHSmail</t>
  </si>
  <si>
    <t>Email from other to other</t>
  </si>
  <si>
    <t>Post ordinary Royal Mail</t>
  </si>
  <si>
    <t>Post special or registered Royal Mail</t>
  </si>
  <si>
    <t>Memory Stick/Laptop/PDA/Digital Dictaphone/mobile phone/digital camera</t>
  </si>
  <si>
    <t>Fax transmission - open fax to open fax</t>
  </si>
  <si>
    <t>Manual - secure courier</t>
  </si>
  <si>
    <t>Manual - motorbike or taxi courier (unaccompanied by staff)</t>
  </si>
  <si>
    <t>Manual - motorbike or taxi courier (accompanied by staff)</t>
  </si>
  <si>
    <t>Tamper-evident bag</t>
  </si>
  <si>
    <t>Recipient verifies destruction after use</t>
  </si>
  <si>
    <t>Information sharing agreement, protocol and process</t>
  </si>
  <si>
    <t>Mitigation</t>
  </si>
  <si>
    <t>How is the data store secured?</t>
  </si>
  <si>
    <t>How is access evidenced?</t>
  </si>
  <si>
    <t>Comments</t>
  </si>
  <si>
    <t>Stored</t>
  </si>
  <si>
    <t>Secured</t>
  </si>
  <si>
    <t>Local hard drive (C:)</t>
  </si>
  <si>
    <t>Desk drawer</t>
  </si>
  <si>
    <t>Filing cabinet</t>
  </si>
  <si>
    <t>Box files/lever arch files</t>
  </si>
  <si>
    <t>Archive boxes</t>
  </si>
  <si>
    <t>Filing/open trays</t>
  </si>
  <si>
    <t>Smartcard and password protected</t>
  </si>
  <si>
    <t>Key</t>
  </si>
  <si>
    <t>System login</t>
  </si>
  <si>
    <t>Key allocation</t>
  </si>
  <si>
    <t>Password protected files</t>
  </si>
  <si>
    <t>Key issue log</t>
  </si>
  <si>
    <t>Access log book</t>
  </si>
  <si>
    <t>System integrated</t>
  </si>
  <si>
    <t>When completed please return to:</t>
  </si>
  <si>
    <t>X-ray (Or Copy Of)</t>
  </si>
  <si>
    <t>Fax transmission - open fax to safe haven fax</t>
  </si>
  <si>
    <t>Fax transmission - safe haven fax to open fax</t>
  </si>
  <si>
    <t>Fax transmission - safe haven fax to safe haven fax</t>
  </si>
  <si>
    <t>You</t>
  </si>
  <si>
    <t>Other end</t>
  </si>
  <si>
    <t>Sending to</t>
  </si>
  <si>
    <t>Received from</t>
  </si>
  <si>
    <t>Mobile electronic device</t>
  </si>
  <si>
    <t>Desktop/fixed electronic device</t>
  </si>
  <si>
    <t>Secure File Transfer Protocol</t>
  </si>
  <si>
    <t>Manual - data subject or person nominate</t>
  </si>
  <si>
    <t>Manual - staff own or public transport</t>
  </si>
  <si>
    <t>NHS CFH Secure file transfer protocol</t>
  </si>
  <si>
    <t>Area access by key/keypad</t>
  </si>
  <si>
    <t>Not applicable - must add comment</t>
  </si>
  <si>
    <t>Password protected network drive/system</t>
  </si>
  <si>
    <t>Stored locally</t>
  </si>
  <si>
    <t>Yellow</t>
  </si>
  <si>
    <t>Evidenced</t>
  </si>
  <si>
    <t xml:space="preserve">Website / Portal </t>
  </si>
  <si>
    <t>Other (please comment)</t>
  </si>
  <si>
    <t>To be completed by (Date):</t>
  </si>
  <si>
    <t>Organisation details:</t>
  </si>
  <si>
    <t>SAR Request Response</t>
  </si>
  <si>
    <t>Reference Request (blank incoming)</t>
  </si>
  <si>
    <t>Person Identifiable - eg name, DOB, NHS no etc</t>
  </si>
  <si>
    <t>Sensitive  - eg advice sheet, service offered, health record, staff sick record, ethinicity etc</t>
  </si>
  <si>
    <t>Email from Branch to Branch or Head Office</t>
  </si>
  <si>
    <t>Email from Organisation/Trust domain to other</t>
  </si>
  <si>
    <t>Manual - internal transfer by employed messenger/staff member</t>
  </si>
  <si>
    <t>System transfer within the Organisation/Trust</t>
  </si>
  <si>
    <t>System outside Organisation/Trust/NHS inc Internet based</t>
  </si>
  <si>
    <t>System Transfer within the Organisation/Trust</t>
  </si>
  <si>
    <t xml:space="preserve">System Personal Drive </t>
  </si>
  <si>
    <t>System Shared Drive</t>
  </si>
  <si>
    <t>Area access by Passcard</t>
  </si>
  <si>
    <t>Corporate  - sensitive organisational data</t>
  </si>
  <si>
    <t>Organisation</t>
  </si>
  <si>
    <t>Date Completed</t>
  </si>
  <si>
    <t>Name of Person Completing</t>
  </si>
  <si>
    <t>Location</t>
  </si>
  <si>
    <t>Department/Work Area</t>
  </si>
  <si>
    <t>0 to 5</t>
  </si>
  <si>
    <t>Email from other to Organisation/NHSmail/Trust domain</t>
  </si>
  <si>
    <t>Email from Organisation/Trust domain to Organisation/Trust domain</t>
  </si>
  <si>
    <t>Risk Assessment</t>
  </si>
  <si>
    <t>Example 1</t>
  </si>
  <si>
    <t>Team Member</t>
  </si>
  <si>
    <t>Email</t>
  </si>
  <si>
    <t>.</t>
  </si>
  <si>
    <t>You can add a personalised reference number if you want</t>
  </si>
  <si>
    <t>CEO, Responsible for IG Fred Blogs</t>
  </si>
  <si>
    <t>HR Request</t>
  </si>
  <si>
    <t>Request process as per HR Special Leave policy</t>
  </si>
  <si>
    <t>Organisation/NHSmail/Trust domain</t>
  </si>
  <si>
    <t>Organisation email and systems have security software in place</t>
  </si>
  <si>
    <t>Reference Number</t>
  </si>
  <si>
    <t>Special Leave Request</t>
  </si>
  <si>
    <t>Drop down option</t>
  </si>
  <si>
    <r>
      <t xml:space="preserve">Who sends or receives the data in your department or work area?
</t>
    </r>
    <r>
      <rPr>
        <i/>
        <sz val="12"/>
        <color theme="3" tint="-0.499984740745262"/>
        <rFont val="Arial"/>
        <family val="2"/>
      </rPr>
      <t>Job title, job function and name</t>
    </r>
  </si>
  <si>
    <r>
      <t xml:space="preserve">Who is the data sent to or received from outside your department or work area?
</t>
    </r>
    <r>
      <rPr>
        <i/>
        <sz val="12"/>
        <color theme="3" tint="-0.499984740745262"/>
        <rFont val="Arial"/>
        <family val="2"/>
      </rPr>
      <t>Organisation, job title and name</t>
    </r>
  </si>
  <si>
    <r>
      <t xml:space="preserve">What is the content of the flow?
</t>
    </r>
    <r>
      <rPr>
        <i/>
        <sz val="12"/>
        <color theme="3" tint="-0.499984740745262"/>
        <rFont val="Arial"/>
        <family val="2"/>
      </rPr>
      <t>Diagnosis, advice, bank details, etc</t>
    </r>
  </si>
  <si>
    <r>
      <t xml:space="preserve">How is access evidenced?
</t>
    </r>
    <r>
      <rPr>
        <b/>
        <i/>
        <sz val="12"/>
        <rFont val="Arial"/>
        <family val="2"/>
      </rPr>
      <t>How do you know who has looked at it?</t>
    </r>
  </si>
  <si>
    <t>Add any useful information which further explains this data flow</t>
  </si>
  <si>
    <r>
      <t xml:space="preserve">Number of items per transfer
</t>
    </r>
    <r>
      <rPr>
        <b/>
        <i/>
        <sz val="12"/>
        <rFont val="Arial"/>
        <family val="2"/>
      </rPr>
      <t>Number of people or number of items in data flow</t>
    </r>
  </si>
  <si>
    <r>
      <t xml:space="preserve">Why is this being done?
</t>
    </r>
    <r>
      <rPr>
        <i/>
        <sz val="12"/>
        <color theme="3" tint="-0.499984740745262"/>
        <rFont val="Arial"/>
        <family val="2"/>
      </rPr>
      <t>Referral letter, summary of advice, Disciplinary etc</t>
    </r>
  </si>
  <si>
    <t>Anything else you would like to add</t>
  </si>
  <si>
    <t>Each team member has electronic folder and emails are stored in each</t>
  </si>
  <si>
    <t>Green = minimal risk
Yellow = low risk
Amber = medium risk
Red = high risk</t>
  </si>
  <si>
    <t>DBS Check</t>
  </si>
  <si>
    <t>Client Case Notes</t>
  </si>
  <si>
    <t>Contracts</t>
  </si>
  <si>
    <t>Service Level Agreements (SLA)</t>
  </si>
  <si>
    <t>HR letters</t>
  </si>
  <si>
    <t>HR contract</t>
  </si>
  <si>
    <t>Grant applications</t>
  </si>
  <si>
    <t>Budget</t>
  </si>
  <si>
    <t>Management accounts</t>
  </si>
  <si>
    <t>Board minutes</t>
  </si>
  <si>
    <r>
      <t xml:space="preserve">What name is the data flow known by?
Drop down
</t>
    </r>
    <r>
      <rPr>
        <i/>
        <sz val="12"/>
        <color theme="3" tint="-0.499984740745262"/>
        <rFont val="Arial"/>
        <family val="2"/>
      </rPr>
      <t>See 'Examples of data' worksheet for ideas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</si>
</sst>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rgb="FF1F497D"/>
      <name val="Calibri"/>
      <family val="2"/>
    </font>
    <font>
      <b/>
      <sz val="12"/>
      <color theme="4" tint="-0.249977111117893"/>
      <name val="Arial"/>
      <family val="2"/>
    </font>
    <font>
      <sz val="12"/>
      <color theme="3" tint="-0.499984740745262"/>
      <name val="Arial"/>
      <family val="2"/>
    </font>
    <font>
      <i/>
      <sz val="12"/>
      <color theme="3" tint="-0.499984740745262"/>
      <name val="Arial"/>
      <family val="2"/>
    </font>
    <font>
      <b/>
      <i/>
      <sz val="12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AE38E"/>
        <bgColor indexed="64"/>
      </patternFill>
    </fill>
    <fill>
      <patternFill patternType="solid">
        <fgColor rgb="FFFFDB57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E763"/>
        <bgColor indexed="64"/>
      </patternFill>
    </fill>
    <fill>
      <patternFill patternType="solid">
        <fgColor rgb="FFB9F48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4519"/>
        <bgColor indexed="64"/>
      </patternFill>
    </fill>
    <fill>
      <patternFill patternType="solid">
        <fgColor rgb="FFFF6D5C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32">
    <xf numFmtId="0" fontId="0" fillId="0" borderId="0" xfId="0"/>
    <xf numFmtId="0" fontId="0" fillId="24" borderId="10" xfId="0" applyFill="1" applyBorder="1" applyAlignment="1" applyProtection="1">
      <alignment vertical="top" wrapText="1"/>
      <protection locked="0"/>
    </xf>
    <xf numFmtId="0" fontId="0" fillId="24" borderId="0" xfId="0" applyFill="1"/>
    <xf numFmtId="0" fontId="20" fillId="24" borderId="10" xfId="0" applyFont="1" applyFill="1" applyBorder="1" applyAlignment="1" applyProtection="1">
      <alignment vertical="top" wrapText="1"/>
      <protection locked="0"/>
    </xf>
    <xf numFmtId="0" fontId="20" fillId="24" borderId="10" xfId="0" applyFont="1" applyFill="1" applyBorder="1" applyAlignment="1" applyProtection="1">
      <alignment horizontal="center" vertical="center" wrapText="1"/>
      <protection locked="0"/>
    </xf>
    <xf numFmtId="0" fontId="0" fillId="24" borderId="0" xfId="0" applyFill="1" applyAlignment="1">
      <alignment horizontal="center" vertical="center"/>
    </xf>
    <xf numFmtId="0" fontId="0" fillId="24" borderId="10" xfId="0" applyFill="1" applyBorder="1" applyAlignment="1" applyProtection="1">
      <alignment vertical="top" wrapText="1"/>
    </xf>
    <xf numFmtId="1" fontId="20" fillId="25" borderId="10" xfId="0" applyNumberFormat="1" applyFont="1" applyFill="1" applyBorder="1" applyAlignment="1" applyProtection="1">
      <alignment horizontal="center" vertical="top" wrapText="1"/>
    </xf>
    <xf numFmtId="1" fontId="20" fillId="27" borderId="10" xfId="0" applyNumberFormat="1" applyFont="1" applyFill="1" applyBorder="1" applyAlignment="1" applyProtection="1">
      <alignment horizontal="center" vertical="top" wrapText="1"/>
    </xf>
    <xf numFmtId="1" fontId="20" fillId="24" borderId="10" xfId="0" applyNumberFormat="1" applyFont="1" applyFill="1" applyBorder="1" applyAlignment="1" applyProtection="1">
      <alignment horizontal="center" vertical="top" wrapText="1"/>
    </xf>
    <xf numFmtId="0" fontId="21" fillId="24" borderId="0" xfId="0" applyFont="1" applyFill="1" applyAlignment="1" applyProtection="1">
      <alignment horizontal="center" vertical="center"/>
    </xf>
    <xf numFmtId="0" fontId="22" fillId="24" borderId="0" xfId="0" applyFont="1" applyFill="1" applyAlignment="1" applyProtection="1">
      <alignment horizontal="center" vertical="center"/>
    </xf>
    <xf numFmtId="0" fontId="22" fillId="24" borderId="0" xfId="0" applyFont="1" applyFill="1" applyProtection="1"/>
    <xf numFmtId="0" fontId="21" fillId="24" borderId="0" xfId="0" applyFont="1" applyFill="1" applyAlignment="1" applyProtection="1">
      <alignment horizontal="center" vertical="center" wrapText="1"/>
    </xf>
    <xf numFmtId="0" fontId="22" fillId="24" borderId="0" xfId="0" applyFont="1" applyFill="1" applyAlignment="1" applyProtection="1">
      <alignment horizontal="center" vertical="center" wrapText="1"/>
    </xf>
    <xf numFmtId="1" fontId="22" fillId="24" borderId="0" xfId="0" applyNumberFormat="1" applyFont="1" applyFill="1" applyAlignment="1" applyProtection="1">
      <alignment horizontal="center" vertical="center" wrapText="1"/>
    </xf>
    <xf numFmtId="0" fontId="21" fillId="24" borderId="0" xfId="0" applyFont="1" applyFill="1" applyProtection="1"/>
    <xf numFmtId="0" fontId="22" fillId="0" borderId="0" xfId="0" applyFont="1" applyFill="1" applyBorder="1" applyAlignment="1" applyProtection="1">
      <protection locked="0"/>
    </xf>
    <xf numFmtId="0" fontId="22" fillId="0" borderId="0" xfId="0" applyFont="1" applyFill="1" applyBorder="1" applyProtection="1">
      <protection locked="0"/>
    </xf>
    <xf numFmtId="0" fontId="22" fillId="24" borderId="0" xfId="0" applyFont="1" applyFill="1" applyBorder="1" applyProtection="1"/>
    <xf numFmtId="0" fontId="22" fillId="24" borderId="0" xfId="0" applyFont="1" applyFill="1" applyAlignment="1" applyProtection="1">
      <alignment horizontal="center"/>
    </xf>
    <xf numFmtId="49" fontId="22" fillId="0" borderId="0" xfId="0" applyNumberFormat="1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1" fillId="28" borderId="11" xfId="0" applyFont="1" applyFill="1" applyBorder="1" applyAlignment="1" applyProtection="1">
      <alignment horizontal="center" vertical="center" wrapText="1"/>
    </xf>
    <xf numFmtId="49" fontId="22" fillId="24" borderId="0" xfId="0" applyNumberFormat="1" applyFont="1" applyFill="1" applyProtection="1"/>
    <xf numFmtId="0" fontId="22" fillId="0" borderId="0" xfId="0" applyFont="1" applyFill="1" applyBorder="1" applyAlignment="1" applyProtection="1">
      <alignment horizontal="left" vertical="center" wrapText="1"/>
      <protection locked="0"/>
    </xf>
    <xf numFmtId="0" fontId="0" fillId="24" borderId="0" xfId="0" applyFill="1" applyBorder="1" applyAlignment="1" applyProtection="1">
      <alignment vertical="top" wrapText="1"/>
    </xf>
    <xf numFmtId="1" fontId="20" fillId="33" borderId="10" xfId="0" applyNumberFormat="1" applyFont="1" applyFill="1" applyBorder="1" applyAlignment="1" applyProtection="1">
      <alignment horizontal="center" vertical="top" wrapText="1"/>
    </xf>
    <xf numFmtId="0" fontId="23" fillId="34" borderId="0" xfId="0" applyFont="1" applyFill="1" applyAlignment="1">
      <alignment horizontal="center" vertical="center"/>
    </xf>
    <xf numFmtId="0" fontId="24" fillId="35" borderId="17" xfId="0" applyFont="1" applyFill="1" applyBorder="1" applyAlignment="1">
      <alignment horizontal="right"/>
    </xf>
    <xf numFmtId="0" fontId="22" fillId="35" borderId="18" xfId="0" applyFont="1" applyFill="1" applyBorder="1"/>
    <xf numFmtId="0" fontId="22" fillId="35" borderId="18" xfId="0" applyFont="1" applyFill="1" applyBorder="1" applyAlignment="1" applyProtection="1">
      <alignment horizontal="center"/>
      <protection locked="0"/>
    </xf>
    <xf numFmtId="0" fontId="24" fillId="35" borderId="19" xfId="0" applyFont="1" applyFill="1" applyBorder="1" applyAlignment="1">
      <alignment horizontal="right"/>
    </xf>
    <xf numFmtId="0" fontId="22" fillId="35" borderId="20" xfId="0" applyFont="1" applyFill="1" applyBorder="1" applyAlignment="1" applyProtection="1">
      <alignment horizontal="center"/>
      <protection locked="0"/>
    </xf>
    <xf numFmtId="0" fontId="24" fillId="0" borderId="0" xfId="0" applyFont="1"/>
    <xf numFmtId="0" fontId="22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2" fontId="22" fillId="0" borderId="0" xfId="0" applyNumberFormat="1" applyFont="1" applyAlignment="1" applyProtection="1">
      <alignment horizontal="center" vertical="center" wrapText="1"/>
      <protection locked="0"/>
    </xf>
    <xf numFmtId="0" fontId="21" fillId="28" borderId="21" xfId="0" applyFont="1" applyFill="1" applyBorder="1" applyAlignment="1" applyProtection="1">
      <alignment horizontal="center" vertical="center" wrapText="1"/>
    </xf>
    <xf numFmtId="0" fontId="22" fillId="0" borderId="10" xfId="0" applyFont="1" applyBorder="1" applyAlignment="1" applyProtection="1">
      <alignment horizontal="left" vertical="center" wrapText="1"/>
      <protection locked="0"/>
    </xf>
    <xf numFmtId="49" fontId="22" fillId="0" borderId="10" xfId="0" applyNumberFormat="1" applyFont="1" applyBorder="1" applyAlignment="1" applyProtection="1">
      <alignment horizontal="left" vertical="center" wrapText="1"/>
      <protection locked="0"/>
    </xf>
    <xf numFmtId="0" fontId="21" fillId="37" borderId="10" xfId="0" applyFont="1" applyFill="1" applyBorder="1" applyAlignment="1" applyProtection="1">
      <alignment horizontal="center" vertical="center" wrapText="1"/>
    </xf>
    <xf numFmtId="0" fontId="21" fillId="38" borderId="10" xfId="0" applyFont="1" applyFill="1" applyBorder="1" applyAlignment="1" applyProtection="1">
      <alignment horizontal="center" vertical="center" wrapText="1"/>
    </xf>
    <xf numFmtId="0" fontId="21" fillId="41" borderId="10" xfId="0" applyFont="1" applyFill="1" applyBorder="1" applyAlignment="1" applyProtection="1">
      <alignment horizontal="center" vertical="center" wrapText="1"/>
    </xf>
    <xf numFmtId="0" fontId="21" fillId="42" borderId="10" xfId="0" applyFont="1" applyFill="1" applyBorder="1" applyAlignment="1" applyProtection="1">
      <alignment horizontal="center" vertical="center" wrapText="1"/>
    </xf>
    <xf numFmtId="0" fontId="22" fillId="0" borderId="14" xfId="0" applyFont="1" applyFill="1" applyBorder="1" applyAlignment="1" applyProtection="1">
      <alignment horizontal="center" vertical="center" wrapText="1"/>
      <protection locked="0"/>
    </xf>
    <xf numFmtId="0" fontId="22" fillId="0" borderId="10" xfId="0" applyFont="1" applyFill="1" applyBorder="1" applyAlignment="1" applyProtection="1">
      <alignment horizontal="center" vertical="center" wrapText="1"/>
      <protection locked="0"/>
    </xf>
    <xf numFmtId="49" fontId="2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21" fillId="38" borderId="17" xfId="0" applyFont="1" applyFill="1" applyBorder="1" applyAlignment="1" applyProtection="1">
      <alignment horizontal="center" vertical="center" wrapText="1"/>
    </xf>
    <xf numFmtId="0" fontId="21" fillId="38" borderId="18" xfId="0" applyFont="1" applyFill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 wrapText="1"/>
      <protection locked="0"/>
    </xf>
    <xf numFmtId="0" fontId="22" fillId="0" borderId="25" xfId="0" applyFont="1" applyBorder="1" applyAlignment="1" applyProtection="1">
      <alignment horizontal="left" vertical="center" wrapText="1"/>
      <protection locked="0"/>
    </xf>
    <xf numFmtId="0" fontId="21" fillId="41" borderId="17" xfId="0" applyFont="1" applyFill="1" applyBorder="1" applyAlignment="1" applyProtection="1">
      <alignment horizontal="center" vertical="center" wrapText="1"/>
    </xf>
    <xf numFmtId="0" fontId="21" fillId="41" borderId="18" xfId="0" applyFont="1" applyFill="1" applyBorder="1" applyAlignment="1" applyProtection="1">
      <alignment horizontal="center" vertical="center" wrapText="1"/>
    </xf>
    <xf numFmtId="0" fontId="22" fillId="0" borderId="20" xfId="0" applyFont="1" applyBorder="1" applyAlignment="1" applyProtection="1">
      <alignment horizontal="left" vertical="center" wrapText="1"/>
      <protection locked="0"/>
    </xf>
    <xf numFmtId="0" fontId="21" fillId="29" borderId="27" xfId="0" applyFont="1" applyFill="1" applyBorder="1" applyAlignment="1" applyProtection="1">
      <alignment horizontal="center" vertical="center" wrapText="1"/>
      <protection locked="0"/>
    </xf>
    <xf numFmtId="0" fontId="21" fillId="45" borderId="28" xfId="0" applyFont="1" applyFill="1" applyBorder="1" applyAlignment="1" applyProtection="1">
      <alignment horizontal="center" vertical="center" wrapText="1"/>
    </xf>
    <xf numFmtId="0" fontId="22" fillId="0" borderId="28" xfId="0" applyFont="1" applyBorder="1" applyAlignment="1" applyProtection="1">
      <alignment horizontal="left" vertical="center" wrapText="1"/>
      <protection locked="0"/>
    </xf>
    <xf numFmtId="0" fontId="21" fillId="42" borderId="17" xfId="0" applyFont="1" applyFill="1" applyBorder="1" applyAlignment="1" applyProtection="1">
      <alignment horizontal="center" vertical="center" wrapText="1"/>
    </xf>
    <xf numFmtId="0" fontId="21" fillId="42" borderId="18" xfId="0" applyFont="1" applyFill="1" applyBorder="1" applyAlignment="1" applyProtection="1">
      <alignment horizontal="center" vertical="center" wrapText="1"/>
    </xf>
    <xf numFmtId="49" fontId="22" fillId="0" borderId="17" xfId="0" applyNumberFormat="1" applyFont="1" applyBorder="1" applyAlignment="1" applyProtection="1">
      <alignment horizontal="left" vertical="center" wrapText="1"/>
      <protection locked="0"/>
    </xf>
    <xf numFmtId="49" fontId="22" fillId="0" borderId="19" xfId="0" applyNumberFormat="1" applyFont="1" applyBorder="1" applyAlignment="1" applyProtection="1">
      <alignment horizontal="left" vertical="center" wrapText="1"/>
      <protection locked="0"/>
    </xf>
    <xf numFmtId="49" fontId="22" fillId="0" borderId="25" xfId="0" applyNumberFormat="1" applyFont="1" applyBorder="1" applyAlignment="1" applyProtection="1">
      <alignment horizontal="left" vertical="center" wrapText="1"/>
      <protection locked="0"/>
    </xf>
    <xf numFmtId="0" fontId="21" fillId="49" borderId="17" xfId="0" applyFont="1" applyFill="1" applyBorder="1" applyAlignment="1" applyProtection="1">
      <alignment horizontal="center" vertical="center" wrapText="1"/>
    </xf>
    <xf numFmtId="0" fontId="21" fillId="49" borderId="18" xfId="0" applyFont="1" applyFill="1" applyBorder="1" applyAlignment="1" applyProtection="1">
      <alignment horizontal="center" vertical="center" wrapText="1"/>
    </xf>
    <xf numFmtId="0" fontId="22" fillId="0" borderId="18" xfId="0" applyFont="1" applyFill="1" applyBorder="1" applyAlignment="1" applyProtection="1">
      <alignment horizontal="left" vertical="center" wrapText="1"/>
      <protection locked="0"/>
    </xf>
    <xf numFmtId="0" fontId="22" fillId="0" borderId="20" xfId="0" applyFont="1" applyFill="1" applyBorder="1" applyAlignment="1" applyProtection="1">
      <alignment horizontal="left" vertical="center" wrapText="1"/>
      <protection locked="0"/>
    </xf>
    <xf numFmtId="0" fontId="21" fillId="37" borderId="17" xfId="0" applyFont="1" applyFill="1" applyBorder="1" applyAlignment="1" applyProtection="1">
      <alignment horizontal="center" vertical="center" wrapText="1"/>
    </xf>
    <xf numFmtId="0" fontId="21" fillId="37" borderId="18" xfId="0" applyFont="1" applyFill="1" applyBorder="1" applyAlignment="1" applyProtection="1">
      <alignment horizontal="center" vertical="center" wrapText="1"/>
    </xf>
    <xf numFmtId="0" fontId="22" fillId="0" borderId="30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left" vertical="center" wrapText="1"/>
      <protection locked="0"/>
    </xf>
    <xf numFmtId="0" fontId="22" fillId="0" borderId="32" xfId="0" applyFont="1" applyBorder="1" applyAlignment="1" applyProtection="1">
      <alignment horizontal="left" vertical="center" wrapText="1"/>
      <protection locked="0"/>
    </xf>
    <xf numFmtId="0" fontId="22" fillId="0" borderId="33" xfId="0" applyFont="1" applyBorder="1" applyAlignment="1" applyProtection="1">
      <alignment horizontal="left" vertical="center" wrapText="1"/>
      <protection locked="0"/>
    </xf>
    <xf numFmtId="49" fontId="22" fillId="0" borderId="30" xfId="0" applyNumberFormat="1" applyFont="1" applyBorder="1" applyAlignment="1" applyProtection="1">
      <alignment horizontal="left" vertical="center" wrapText="1"/>
      <protection locked="0"/>
    </xf>
    <xf numFmtId="49" fontId="22" fillId="0" borderId="31" xfId="0" applyNumberFormat="1" applyFont="1" applyBorder="1" applyAlignment="1" applyProtection="1">
      <alignment horizontal="left" vertical="center" wrapText="1"/>
      <protection locked="0"/>
    </xf>
    <xf numFmtId="0" fontId="22" fillId="0" borderId="32" xfId="0" applyFont="1" applyFill="1" applyBorder="1" applyAlignment="1" applyProtection="1">
      <alignment horizontal="left" vertical="center" wrapText="1"/>
      <protection locked="0"/>
    </xf>
    <xf numFmtId="0" fontId="25" fillId="39" borderId="19" xfId="0" applyFont="1" applyFill="1" applyBorder="1" applyAlignment="1" applyProtection="1">
      <alignment horizontal="center" vertical="center" wrapText="1"/>
    </xf>
    <xf numFmtId="0" fontId="25" fillId="39" borderId="25" xfId="0" applyFont="1" applyFill="1" applyBorder="1" applyAlignment="1" applyProtection="1">
      <alignment horizontal="center" vertical="center" wrapText="1"/>
    </xf>
    <xf numFmtId="0" fontId="25" fillId="39" borderId="20" xfId="0" applyFont="1" applyFill="1" applyBorder="1" applyAlignment="1" applyProtection="1">
      <alignment horizontal="center" vertical="center" wrapText="1"/>
    </xf>
    <xf numFmtId="0" fontId="25" fillId="40" borderId="19" xfId="0" applyFont="1" applyFill="1" applyBorder="1" applyAlignment="1" applyProtection="1">
      <alignment horizontal="center" vertical="center" wrapText="1"/>
    </xf>
    <xf numFmtId="0" fontId="25" fillId="40" borderId="25" xfId="0" applyFont="1" applyFill="1" applyBorder="1" applyAlignment="1" applyProtection="1">
      <alignment horizontal="center" vertical="center" wrapText="1"/>
    </xf>
    <xf numFmtId="0" fontId="25" fillId="40" borderId="20" xfId="0" applyFont="1" applyFill="1" applyBorder="1" applyAlignment="1" applyProtection="1">
      <alignment horizontal="center" vertical="center" wrapText="1"/>
    </xf>
    <xf numFmtId="0" fontId="25" fillId="46" borderId="29" xfId="0" applyFont="1" applyFill="1" applyBorder="1" applyAlignment="1" applyProtection="1">
      <alignment horizontal="center" vertical="center" wrapText="1"/>
    </xf>
    <xf numFmtId="0" fontId="25" fillId="43" borderId="19" xfId="0" applyFont="1" applyFill="1" applyBorder="1" applyAlignment="1" applyProtection="1">
      <alignment horizontal="center" vertical="center" wrapText="1"/>
    </xf>
    <xf numFmtId="0" fontId="25" fillId="43" borderId="25" xfId="0" applyFont="1" applyFill="1" applyBorder="1" applyAlignment="1" applyProtection="1">
      <alignment horizontal="center" vertical="center" wrapText="1"/>
    </xf>
    <xf numFmtId="0" fontId="25" fillId="43" borderId="20" xfId="0" applyFont="1" applyFill="1" applyBorder="1" applyAlignment="1" applyProtection="1">
      <alignment horizontal="center" vertical="center" wrapText="1"/>
    </xf>
    <xf numFmtId="0" fontId="26" fillId="48" borderId="19" xfId="0" applyFont="1" applyFill="1" applyBorder="1" applyAlignment="1" applyProtection="1">
      <alignment horizontal="center" vertical="center" wrapText="1"/>
    </xf>
    <xf numFmtId="0" fontId="25" fillId="48" borderId="20" xfId="0" applyFont="1" applyFill="1" applyBorder="1" applyAlignment="1" applyProtection="1">
      <alignment horizontal="center" vertical="center" wrapText="1"/>
    </xf>
    <xf numFmtId="0" fontId="25" fillId="36" borderId="19" xfId="0" applyFont="1" applyFill="1" applyBorder="1" applyAlignment="1" applyProtection="1">
      <alignment horizontal="center" vertical="center" wrapText="1"/>
    </xf>
    <xf numFmtId="0" fontId="25" fillId="36" borderId="25" xfId="0" applyFont="1" applyFill="1" applyBorder="1" applyAlignment="1" applyProtection="1">
      <alignment horizontal="center" vertical="center" wrapText="1"/>
    </xf>
    <xf numFmtId="0" fontId="25" fillId="36" borderId="20" xfId="0" applyFont="1" applyFill="1" applyBorder="1" applyAlignment="1" applyProtection="1">
      <alignment horizontal="center" vertical="center" wrapText="1"/>
    </xf>
    <xf numFmtId="0" fontId="21" fillId="51" borderId="27" xfId="0" applyFont="1" applyFill="1" applyBorder="1" applyAlignment="1" applyProtection="1">
      <alignment horizontal="center" vertical="center" wrapText="1"/>
      <protection locked="0"/>
    </xf>
    <xf numFmtId="0" fontId="21" fillId="30" borderId="22" xfId="0" applyFont="1" applyFill="1" applyBorder="1" applyAlignment="1" applyProtection="1">
      <alignment horizontal="center" vertical="center" wrapText="1"/>
      <protection locked="0"/>
    </xf>
    <xf numFmtId="0" fontId="21" fillId="50" borderId="34" xfId="0" applyFont="1" applyFill="1" applyBorder="1" applyAlignment="1" applyProtection="1">
      <alignment horizontal="center" vertical="center" wrapText="1"/>
      <protection locked="0"/>
    </xf>
    <xf numFmtId="0" fontId="22" fillId="47" borderId="35" xfId="0" applyFont="1" applyFill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22" fillId="0" borderId="34" xfId="0" applyFont="1" applyBorder="1" applyAlignment="1" applyProtection="1">
      <alignment horizontal="left" vertical="center" wrapText="1"/>
      <protection locked="0"/>
    </xf>
    <xf numFmtId="0" fontId="21" fillId="52" borderId="28" xfId="0" applyFont="1" applyFill="1" applyBorder="1" applyAlignment="1" applyProtection="1">
      <alignment horizontal="center" vertical="center" wrapText="1"/>
      <protection locked="0"/>
    </xf>
    <xf numFmtId="2" fontId="22" fillId="0" borderId="33" xfId="0" applyNumberFormat="1" applyFont="1" applyFill="1" applyBorder="1" applyAlignment="1" applyProtection="1">
      <alignment horizontal="left" vertical="center" wrapText="1"/>
    </xf>
    <xf numFmtId="0" fontId="26" fillId="53" borderId="29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35" xfId="0" applyBorder="1" applyProtection="1">
      <protection locked="0"/>
    </xf>
    <xf numFmtId="0" fontId="24" fillId="35" borderId="15" xfId="0" applyFont="1" applyFill="1" applyBorder="1" applyAlignment="1">
      <alignment horizontal="center"/>
    </xf>
    <xf numFmtId="0" fontId="24" fillId="35" borderId="16" xfId="0" applyFont="1" applyFill="1" applyBorder="1" applyAlignment="1">
      <alignment horizontal="center"/>
    </xf>
    <xf numFmtId="0" fontId="20" fillId="24" borderId="13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21" fillId="25" borderId="12" xfId="0" applyFont="1" applyFill="1" applyBorder="1" applyAlignment="1" applyProtection="1">
      <alignment horizontal="center" vertical="center"/>
      <protection locked="0"/>
    </xf>
    <xf numFmtId="0" fontId="21" fillId="31" borderId="22" xfId="0" applyFont="1" applyFill="1" applyBorder="1" applyAlignment="1" applyProtection="1">
      <alignment horizontal="center" vertical="center" wrapText="1"/>
      <protection locked="0"/>
    </xf>
    <xf numFmtId="0" fontId="21" fillId="31" borderId="23" xfId="0" applyFont="1" applyFill="1" applyBorder="1" applyAlignment="1" applyProtection="1">
      <alignment horizontal="center" vertical="center" wrapText="1"/>
      <protection locked="0"/>
    </xf>
    <xf numFmtId="0" fontId="21" fillId="31" borderId="24" xfId="0" applyFont="1" applyFill="1" applyBorder="1" applyAlignment="1" applyProtection="1">
      <alignment horizontal="center" vertical="center" wrapText="1"/>
      <protection locked="0"/>
    </xf>
    <xf numFmtId="0" fontId="21" fillId="26" borderId="15" xfId="0" applyFont="1" applyFill="1" applyBorder="1" applyAlignment="1" applyProtection="1">
      <alignment horizontal="center" vertical="center" wrapText="1"/>
      <protection locked="0"/>
    </xf>
    <xf numFmtId="0" fontId="21" fillId="26" borderId="26" xfId="0" applyFont="1" applyFill="1" applyBorder="1" applyAlignment="1" applyProtection="1">
      <alignment horizontal="center" vertical="center" wrapText="1"/>
      <protection locked="0"/>
    </xf>
    <xf numFmtId="0" fontId="21" fillId="26" borderId="16" xfId="0" applyFont="1" applyFill="1" applyBorder="1" applyAlignment="1" applyProtection="1">
      <alignment horizontal="center" vertical="center" wrapText="1"/>
      <protection locked="0"/>
    </xf>
    <xf numFmtId="0" fontId="21" fillId="27" borderId="15" xfId="0" applyFont="1" applyFill="1" applyBorder="1" applyAlignment="1" applyProtection="1">
      <alignment horizontal="center" vertical="center" wrapText="1"/>
      <protection locked="0"/>
    </xf>
    <xf numFmtId="0" fontId="21" fillId="27" borderId="26" xfId="0" applyFont="1" applyFill="1" applyBorder="1" applyAlignment="1" applyProtection="1">
      <alignment horizontal="center" vertical="center" wrapText="1"/>
      <protection locked="0"/>
    </xf>
    <xf numFmtId="0" fontId="21" fillId="27" borderId="16" xfId="0" applyFont="1" applyFill="1" applyBorder="1" applyAlignment="1" applyProtection="1">
      <alignment horizontal="center" vertical="center" wrapText="1"/>
      <protection locked="0"/>
    </xf>
    <xf numFmtId="0" fontId="21" fillId="44" borderId="15" xfId="0" applyFont="1" applyFill="1" applyBorder="1" applyAlignment="1" applyProtection="1">
      <alignment horizontal="center" vertical="center" wrapText="1"/>
      <protection locked="0"/>
    </xf>
    <xf numFmtId="0" fontId="21" fillId="44" borderId="16" xfId="0" applyFont="1" applyFill="1" applyBorder="1" applyAlignment="1" applyProtection="1">
      <alignment horizontal="center" vertical="center" wrapText="1"/>
      <protection locked="0"/>
    </xf>
    <xf numFmtId="0" fontId="21" fillId="32" borderId="15" xfId="0" applyFont="1" applyFill="1" applyBorder="1" applyAlignment="1" applyProtection="1">
      <alignment horizontal="center" vertical="center" wrapText="1"/>
      <protection locked="0"/>
    </xf>
    <xf numFmtId="0" fontId="21" fillId="32" borderId="26" xfId="0" applyFont="1" applyFill="1" applyBorder="1" applyAlignment="1" applyProtection="1">
      <alignment horizontal="center" vertical="center" wrapText="1"/>
      <protection locked="0"/>
    </xf>
    <xf numFmtId="0" fontId="21" fillId="32" borderId="16" xfId="0" applyFont="1" applyFill="1" applyBorder="1" applyAlignment="1" applyProtection="1">
      <alignment horizontal="center" vertical="center" wrapText="1"/>
      <protection locked="0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1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1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D5C"/>
      <color rgb="FFFA4B2E"/>
      <color rgb="FFFF4519"/>
      <color rgb="FF33CCFF"/>
      <color rgb="FF66CCFF"/>
      <color rgb="FF3399FF"/>
      <color rgb="FFB9F484"/>
      <color rgb="FF92E763"/>
      <color rgb="FFFFDB57"/>
      <color rgb="FFFAE3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Yvonne\Audits\Data_Flow_Mapping_Sheet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xecutive Summary"/>
      <sheetName val="Information Flows"/>
      <sheetName val="Examples of data"/>
      <sheetName val="Metadata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B14"/>
  <sheetViews>
    <sheetView workbookViewId="0">
      <selection activeCell="B12" sqref="B12"/>
    </sheetView>
  </sheetViews>
  <sheetFormatPr defaultRowHeight="12.75" x14ac:dyDescent="0.2"/>
  <cols>
    <col min="1" max="1" width="48.7109375" customWidth="1"/>
    <col min="2" max="2" width="69.140625" customWidth="1"/>
  </cols>
  <sheetData>
    <row r="1" spans="1:2" ht="15.75" x14ac:dyDescent="0.25">
      <c r="A1" s="113" t="s">
        <v>176</v>
      </c>
      <c r="B1" s="114"/>
    </row>
    <row r="2" spans="1:2" ht="15.75" x14ac:dyDescent="0.25">
      <c r="A2" s="30" t="s">
        <v>191</v>
      </c>
      <c r="B2" s="31"/>
    </row>
    <row r="3" spans="1:2" ht="15.75" x14ac:dyDescent="0.25">
      <c r="A3" s="30" t="s">
        <v>192</v>
      </c>
      <c r="B3" s="32"/>
    </row>
    <row r="4" spans="1:2" ht="15.75" x14ac:dyDescent="0.25">
      <c r="A4" s="30" t="s">
        <v>193</v>
      </c>
      <c r="B4" s="32"/>
    </row>
    <row r="5" spans="1:2" ht="15.75" x14ac:dyDescent="0.25">
      <c r="A5" s="30" t="s">
        <v>194</v>
      </c>
      <c r="B5" s="32"/>
    </row>
    <row r="6" spans="1:2" ht="16.5" thickBot="1" x14ac:dyDescent="0.3">
      <c r="A6" s="33" t="s">
        <v>195</v>
      </c>
      <c r="B6" s="34"/>
    </row>
    <row r="12" spans="1:2" ht="15.75" x14ac:dyDescent="0.25">
      <c r="A12" s="35" t="s">
        <v>152</v>
      </c>
    </row>
    <row r="13" spans="1:2" ht="15.75" x14ac:dyDescent="0.25">
      <c r="A13" s="35"/>
    </row>
    <row r="14" spans="1:2" ht="15.75" x14ac:dyDescent="0.25">
      <c r="A14" s="35" t="s">
        <v>175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-0.249977111117893"/>
  </sheetPr>
  <dimension ref="A1:F7"/>
  <sheetViews>
    <sheetView zoomScale="160" zoomScaleNormal="160" workbookViewId="0">
      <selection activeCell="B16" sqref="B16"/>
    </sheetView>
  </sheetViews>
  <sheetFormatPr defaultColWidth="9.140625" defaultRowHeight="12.75" x14ac:dyDescent="0.2"/>
  <cols>
    <col min="1" max="6" width="11.7109375" style="2" customWidth="1"/>
    <col min="7" max="16384" width="9.140625" style="2"/>
  </cols>
  <sheetData>
    <row r="1" spans="1:6" s="5" customFormat="1" x14ac:dyDescent="0.2">
      <c r="A1" s="4" t="s">
        <v>89</v>
      </c>
      <c r="B1" s="4" t="s">
        <v>90</v>
      </c>
      <c r="C1" s="4" t="s">
        <v>91</v>
      </c>
      <c r="D1" s="4" t="s">
        <v>171</v>
      </c>
      <c r="E1" s="4" t="s">
        <v>92</v>
      </c>
      <c r="F1" s="4" t="s">
        <v>12</v>
      </c>
    </row>
    <row r="2" spans="1:6" ht="15" x14ac:dyDescent="0.2">
      <c r="A2" s="3" t="s">
        <v>88</v>
      </c>
      <c r="B2" s="7">
        <f>COUNTIF('Information Flow'!$AD$4:$AD$150,"&gt;=16")</f>
        <v>0</v>
      </c>
      <c r="C2" s="28">
        <f>COUNTIFS('Information Flow'!$AD$4:$AD$150,"&gt;=11",'Information Flow'!$AD$4:$AD$150,"&lt;=15.9999")</f>
        <v>0</v>
      </c>
      <c r="D2" s="29">
        <f>COUNTIFS('Information Flow'!$AD$4:$AD$150,"&gt;=5",'Information Flow'!$AD$4:$AD$150,"&lt;=10.9999")</f>
        <v>0</v>
      </c>
      <c r="E2" s="8">
        <f>COUNTIF('Information Flow'!$AD$4:$AD$150,"&lt;=4.999")</f>
        <v>1</v>
      </c>
      <c r="F2" s="9">
        <f>SUM(B2:E2)</f>
        <v>1</v>
      </c>
    </row>
    <row r="4" spans="1:6" x14ac:dyDescent="0.2">
      <c r="A4" s="115" t="s">
        <v>0</v>
      </c>
      <c r="B4" s="116"/>
    </row>
    <row r="5" spans="1:6" x14ac:dyDescent="0.2">
      <c r="A5" s="1" t="s">
        <v>13</v>
      </c>
      <c r="B5" s="6">
        <f>COUNTIF('Information Flow'!G4:G150,"Electronic")</f>
        <v>1</v>
      </c>
      <c r="C5" s="27"/>
    </row>
    <row r="6" spans="1:6" x14ac:dyDescent="0.2">
      <c r="A6" s="1" t="s">
        <v>14</v>
      </c>
      <c r="B6" s="6">
        <f>COUNTIF('Information Flow'!G4:G150,"Paper")</f>
        <v>0</v>
      </c>
      <c r="C6" s="27"/>
    </row>
    <row r="7" spans="1:6" x14ac:dyDescent="0.2">
      <c r="A7" s="1" t="s">
        <v>15</v>
      </c>
      <c r="B7" s="6">
        <f>COUNTIF('Information Flow'!G4:G150,"Other")</f>
        <v>0</v>
      </c>
      <c r="C7" s="27"/>
    </row>
  </sheetData>
  <mergeCells count="1">
    <mergeCell ref="A4:B4"/>
  </mergeCells>
  <phoneticPr fontId="0" type="noConversion"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X151"/>
  <sheetViews>
    <sheetView tabSelected="1" workbookViewId="0">
      <pane ySplit="3" topLeftCell="A4" activePane="bottomLeft" state="frozen"/>
      <selection pane="bottomLeft" activeCell="A5" sqref="A5"/>
    </sheetView>
  </sheetViews>
  <sheetFormatPr defaultRowHeight="12.75" x14ac:dyDescent="0.2"/>
  <cols>
    <col min="1" max="1" width="16.5703125" customWidth="1"/>
    <col min="2" max="2" width="25.85546875" customWidth="1"/>
    <col min="3" max="3" width="15.140625" customWidth="1"/>
    <col min="4" max="4" width="26.7109375" customWidth="1"/>
    <col min="5" max="5" width="27.85546875" customWidth="1"/>
    <col min="6" max="6" width="37.7109375" customWidth="1"/>
    <col min="7" max="7" width="15.140625" customWidth="1"/>
    <col min="8" max="8" width="23.28515625" customWidth="1"/>
    <col min="9" max="9" width="22.85546875" customWidth="1"/>
    <col min="10" max="10" width="23.5703125" customWidth="1"/>
    <col min="11" max="11" width="24.85546875" customWidth="1"/>
    <col min="12" max="12" width="27.5703125" customWidth="1"/>
    <col min="13" max="13" width="32" customWidth="1"/>
    <col min="14" max="14" width="23.7109375" customWidth="1"/>
    <col min="15" max="15" width="29.140625" customWidth="1"/>
    <col min="16" max="16" width="24.28515625" customWidth="1"/>
    <col min="17" max="17" width="36.140625" customWidth="1"/>
    <col min="18" max="18" width="31.5703125" customWidth="1"/>
    <col min="19" max="19" width="10.140625" style="50" customWidth="1"/>
    <col min="20" max="20" width="0.42578125" customWidth="1"/>
    <col min="21" max="30" width="10.140625" hidden="1" customWidth="1"/>
    <col min="31" max="31" width="10.140625" customWidth="1"/>
  </cols>
  <sheetData>
    <row r="1" spans="1:76" ht="47.25" x14ac:dyDescent="0.2">
      <c r="A1" s="118" t="s">
        <v>112</v>
      </c>
      <c r="B1" s="119"/>
      <c r="C1" s="119"/>
      <c r="D1" s="120"/>
      <c r="E1" s="121" t="s">
        <v>113</v>
      </c>
      <c r="F1" s="122"/>
      <c r="G1" s="123"/>
      <c r="H1" s="60" t="s">
        <v>115</v>
      </c>
      <c r="I1" s="124" t="s">
        <v>117</v>
      </c>
      <c r="J1" s="125"/>
      <c r="K1" s="125"/>
      <c r="L1" s="126"/>
      <c r="M1" s="127" t="s">
        <v>116</v>
      </c>
      <c r="N1" s="128"/>
      <c r="O1" s="129" t="s">
        <v>114</v>
      </c>
      <c r="P1" s="130"/>
      <c r="Q1" s="131"/>
      <c r="R1" s="97" t="s">
        <v>15</v>
      </c>
      <c r="S1" s="96" t="s">
        <v>199</v>
      </c>
      <c r="T1" s="117" t="s">
        <v>199</v>
      </c>
      <c r="U1" s="117"/>
      <c r="V1" s="117"/>
      <c r="W1" s="117"/>
      <c r="X1" s="117"/>
      <c r="Y1" s="117"/>
      <c r="Z1" s="117"/>
      <c r="AA1" s="117"/>
      <c r="AB1" s="117"/>
      <c r="AC1" s="117"/>
      <c r="AD1" s="117"/>
    </row>
    <row r="2" spans="1:76" ht="71.25" customHeight="1" x14ac:dyDescent="0.2">
      <c r="A2" s="51" t="s">
        <v>210</v>
      </c>
      <c r="B2" s="43" t="s">
        <v>157</v>
      </c>
      <c r="C2" s="43" t="s">
        <v>93</v>
      </c>
      <c r="D2" s="52" t="s">
        <v>158</v>
      </c>
      <c r="E2" s="57" t="s">
        <v>98</v>
      </c>
      <c r="F2" s="44" t="s">
        <v>19</v>
      </c>
      <c r="G2" s="58" t="s">
        <v>104</v>
      </c>
      <c r="H2" s="61" t="s">
        <v>109</v>
      </c>
      <c r="I2" s="63" t="s">
        <v>118</v>
      </c>
      <c r="J2" s="45" t="s">
        <v>133</v>
      </c>
      <c r="K2" s="45" t="s">
        <v>216</v>
      </c>
      <c r="L2" s="64" t="s">
        <v>135</v>
      </c>
      <c r="M2" s="68" t="s">
        <v>218</v>
      </c>
      <c r="N2" s="69" t="s">
        <v>111</v>
      </c>
      <c r="O2" s="72" t="s">
        <v>20</v>
      </c>
      <c r="P2" s="42" t="s">
        <v>87</v>
      </c>
      <c r="Q2" s="73" t="s">
        <v>1</v>
      </c>
      <c r="R2" s="98" t="s">
        <v>2</v>
      </c>
      <c r="S2" s="102" t="s">
        <v>199</v>
      </c>
      <c r="T2" s="39" t="s">
        <v>93</v>
      </c>
      <c r="U2" s="24" t="s">
        <v>19</v>
      </c>
      <c r="V2" s="24" t="s">
        <v>0</v>
      </c>
      <c r="W2" s="24" t="s">
        <v>118</v>
      </c>
      <c r="X2" s="24" t="s">
        <v>133</v>
      </c>
      <c r="Y2" s="24" t="s">
        <v>134</v>
      </c>
      <c r="Z2" s="24" t="s">
        <v>110</v>
      </c>
      <c r="AA2" s="24" t="s">
        <v>111</v>
      </c>
      <c r="AB2" s="24" t="s">
        <v>87</v>
      </c>
      <c r="AC2" s="24" t="s">
        <v>1</v>
      </c>
      <c r="AD2" s="24" t="s">
        <v>12</v>
      </c>
    </row>
    <row r="3" spans="1:76" ht="91.5" customHeight="1" thickBot="1" x14ac:dyDescent="0.25">
      <c r="A3" s="81" t="s">
        <v>204</v>
      </c>
      <c r="B3" s="82" t="s">
        <v>213</v>
      </c>
      <c r="C3" s="82" t="s">
        <v>95</v>
      </c>
      <c r="D3" s="83" t="s">
        <v>214</v>
      </c>
      <c r="E3" s="84" t="s">
        <v>233</v>
      </c>
      <c r="F3" s="85" t="s">
        <v>212</v>
      </c>
      <c r="G3" s="86" t="s">
        <v>212</v>
      </c>
      <c r="H3" s="87" t="s">
        <v>215</v>
      </c>
      <c r="I3" s="88" t="s">
        <v>212</v>
      </c>
      <c r="J3" s="89" t="s">
        <v>212</v>
      </c>
      <c r="K3" s="89" t="s">
        <v>212</v>
      </c>
      <c r="L3" s="90" t="s">
        <v>217</v>
      </c>
      <c r="M3" s="91" t="s">
        <v>212</v>
      </c>
      <c r="N3" s="92" t="s">
        <v>212</v>
      </c>
      <c r="O3" s="93" t="s">
        <v>219</v>
      </c>
      <c r="P3" s="94" t="s">
        <v>212</v>
      </c>
      <c r="Q3" s="95" t="s">
        <v>212</v>
      </c>
      <c r="R3" s="99" t="s">
        <v>220</v>
      </c>
      <c r="S3" s="104" t="s">
        <v>222</v>
      </c>
      <c r="T3" s="46"/>
      <c r="U3" s="47"/>
      <c r="V3" s="48"/>
      <c r="W3" s="47"/>
      <c r="X3" s="47"/>
      <c r="Y3" s="49"/>
      <c r="Z3" s="47"/>
      <c r="AA3" s="47"/>
      <c r="AB3" s="47"/>
      <c r="AC3" s="47"/>
      <c r="AD3" s="47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</row>
    <row r="4" spans="1:76" ht="45" x14ac:dyDescent="0.2">
      <c r="A4" s="74" t="s">
        <v>200</v>
      </c>
      <c r="B4" s="75" t="s">
        <v>205</v>
      </c>
      <c r="C4" s="75" t="s">
        <v>160</v>
      </c>
      <c r="D4" s="76" t="s">
        <v>201</v>
      </c>
      <c r="E4" s="74" t="s">
        <v>202</v>
      </c>
      <c r="F4" s="75" t="s">
        <v>190</v>
      </c>
      <c r="G4" s="76" t="s">
        <v>13</v>
      </c>
      <c r="H4" s="77" t="s">
        <v>206</v>
      </c>
      <c r="I4" s="78" t="s">
        <v>151</v>
      </c>
      <c r="J4" s="79" t="s">
        <v>169</v>
      </c>
      <c r="K4" s="79" t="s">
        <v>146</v>
      </c>
      <c r="L4" s="76" t="s">
        <v>221</v>
      </c>
      <c r="M4" s="74" t="s">
        <v>196</v>
      </c>
      <c r="N4" s="80" t="s">
        <v>196</v>
      </c>
      <c r="O4" s="74" t="s">
        <v>207</v>
      </c>
      <c r="P4" s="75" t="s">
        <v>156</v>
      </c>
      <c r="Q4" s="76" t="s">
        <v>130</v>
      </c>
      <c r="R4" s="100" t="s">
        <v>209</v>
      </c>
      <c r="S4" s="103">
        <f>AD4</f>
        <v>1.7578125</v>
      </c>
      <c r="T4" s="36">
        <f t="shared" ref="T4" si="0">VLOOKUP(C4,Flow2,2,FALSE)</f>
        <v>1</v>
      </c>
      <c r="U4" s="36">
        <f t="shared" ref="U4" si="1">VLOOKUP(F4,Content2,2,FALSE)</f>
        <v>1.5</v>
      </c>
      <c r="V4" s="36">
        <f t="shared" ref="V4" si="2">VLOOKUP(G4,Media2,2,FALSE)</f>
        <v>1</v>
      </c>
      <c r="W4" s="36">
        <f t="shared" ref="W4" si="3">VLOOKUP(I4,Stored2,2,FALSE)</f>
        <v>1</v>
      </c>
      <c r="X4" s="36">
        <f t="shared" ref="X4" si="4">VLOOKUP(J4,Secured2,2,FALSE)</f>
        <v>0.75</v>
      </c>
      <c r="Y4" s="36">
        <f t="shared" ref="Y4" si="5">VLOOKUP(K4,Accessed2,2,FALSE)</f>
        <v>1</v>
      </c>
      <c r="Z4" s="37">
        <f t="shared" ref="Z4" si="6">VLOOKUP(M4,Number2,2,FALSE)</f>
        <v>1</v>
      </c>
      <c r="AA4" s="37">
        <f t="shared" ref="AA4" si="7">VLOOKUP(N4,Number2,2,FALSE)</f>
        <v>1</v>
      </c>
      <c r="AB4" s="37">
        <f t="shared" ref="AB4" si="8">VLOOKUP(P4, Method2,2,FALSE)</f>
        <v>1.25</v>
      </c>
      <c r="AC4" s="37">
        <f t="shared" ref="AC4" si="9">VLOOKUP(Q4,Mitigation2,2,FALSE)</f>
        <v>1.25</v>
      </c>
      <c r="AD4" s="38">
        <f t="shared" ref="AD4:AD67" si="10">((T4*U4*V4*W4*X4*Y4*Z4*AA4*AB4*AC4))</f>
        <v>1.7578125</v>
      </c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</row>
    <row r="5" spans="1:76" ht="15" x14ac:dyDescent="0.2">
      <c r="A5" s="53"/>
      <c r="B5" s="40"/>
      <c r="C5" s="40"/>
      <c r="D5" s="54"/>
      <c r="E5" s="74"/>
      <c r="F5" s="40"/>
      <c r="G5" s="54"/>
      <c r="H5" s="62"/>
      <c r="I5" s="65"/>
      <c r="J5" s="41"/>
      <c r="K5" s="41"/>
      <c r="L5" s="54"/>
      <c r="M5" s="53"/>
      <c r="N5" s="70"/>
      <c r="O5" s="53"/>
      <c r="P5" s="40"/>
      <c r="Q5" s="54"/>
      <c r="R5" s="101"/>
      <c r="S5" s="103" t="e">
        <f t="shared" ref="S5:S68" si="11">AD5</f>
        <v>#N/A</v>
      </c>
      <c r="T5" s="36" t="e">
        <f t="shared" ref="T5:T68" si="12">VLOOKUP(C5,Flow2,2,FALSE)</f>
        <v>#N/A</v>
      </c>
      <c r="U5" s="36" t="e">
        <f t="shared" ref="U5:U68" si="13">VLOOKUP(F5,Content2,2,FALSE)</f>
        <v>#N/A</v>
      </c>
      <c r="V5" s="36" t="e">
        <f t="shared" ref="V5:V68" si="14">VLOOKUP(G5,Media2,2,FALSE)</f>
        <v>#N/A</v>
      </c>
      <c r="W5" s="36" t="e">
        <f t="shared" ref="W5:W68" si="15">VLOOKUP(I5,Stored2,2,FALSE)</f>
        <v>#N/A</v>
      </c>
      <c r="X5" s="36" t="e">
        <f t="shared" ref="X5:X68" si="16">VLOOKUP(J5,Secured2,2,FALSE)</f>
        <v>#N/A</v>
      </c>
      <c r="Y5" s="36" t="e">
        <f t="shared" ref="Y5:Y68" si="17">VLOOKUP(K5,Accessed2,2,FALSE)</f>
        <v>#N/A</v>
      </c>
      <c r="Z5" s="37" t="e">
        <f t="shared" ref="Z5:Z68" si="18">VLOOKUP(M5,Number2,2,FALSE)</f>
        <v>#N/A</v>
      </c>
      <c r="AA5" s="37" t="e">
        <f t="shared" ref="AA5:AA68" si="19">VLOOKUP(N5,Number2,2,FALSE)</f>
        <v>#N/A</v>
      </c>
      <c r="AB5" s="37" t="e">
        <f t="shared" ref="AB5:AB68" si="20">VLOOKUP(P5, Method2,2,FALSE)</f>
        <v>#N/A</v>
      </c>
      <c r="AC5" s="37" t="e">
        <f t="shared" ref="AC5:AC68" si="21">VLOOKUP(Q5,Mitigation2,2,FALSE)</f>
        <v>#N/A</v>
      </c>
      <c r="AD5" s="38" t="e">
        <f t="shared" si="10"/>
        <v>#N/A</v>
      </c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</row>
    <row r="6" spans="1:76" ht="15" x14ac:dyDescent="0.2">
      <c r="A6" s="53" t="s">
        <v>203</v>
      </c>
      <c r="B6" s="40" t="s">
        <v>203</v>
      </c>
      <c r="C6" s="40"/>
      <c r="D6" s="54"/>
      <c r="E6" s="74"/>
      <c r="F6" s="40"/>
      <c r="G6" s="54"/>
      <c r="H6" s="62"/>
      <c r="I6" s="65"/>
      <c r="J6" s="41"/>
      <c r="K6" s="41"/>
      <c r="L6" s="54"/>
      <c r="M6" s="53"/>
      <c r="N6" s="70"/>
      <c r="O6" s="53"/>
      <c r="P6" s="40"/>
      <c r="Q6" s="54"/>
      <c r="R6" s="101"/>
      <c r="S6" s="103" t="e">
        <f t="shared" si="11"/>
        <v>#N/A</v>
      </c>
      <c r="T6" s="36" t="e">
        <f t="shared" si="12"/>
        <v>#N/A</v>
      </c>
      <c r="U6" s="36" t="e">
        <f t="shared" si="13"/>
        <v>#N/A</v>
      </c>
      <c r="V6" s="36" t="e">
        <f t="shared" si="14"/>
        <v>#N/A</v>
      </c>
      <c r="W6" s="36" t="e">
        <f t="shared" si="15"/>
        <v>#N/A</v>
      </c>
      <c r="X6" s="36" t="e">
        <f t="shared" si="16"/>
        <v>#N/A</v>
      </c>
      <c r="Y6" s="36" t="e">
        <f t="shared" si="17"/>
        <v>#N/A</v>
      </c>
      <c r="Z6" s="37" t="e">
        <f t="shared" si="18"/>
        <v>#N/A</v>
      </c>
      <c r="AA6" s="37" t="e">
        <f t="shared" si="19"/>
        <v>#N/A</v>
      </c>
      <c r="AB6" s="37" t="e">
        <f t="shared" si="20"/>
        <v>#N/A</v>
      </c>
      <c r="AC6" s="37" t="e">
        <f t="shared" si="21"/>
        <v>#N/A</v>
      </c>
      <c r="AD6" s="38" t="e">
        <f t="shared" si="10"/>
        <v>#N/A</v>
      </c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</row>
    <row r="7" spans="1:76" ht="15" x14ac:dyDescent="0.2">
      <c r="A7" s="53" t="s">
        <v>203</v>
      </c>
      <c r="B7" s="40" t="s">
        <v>203</v>
      </c>
      <c r="C7" s="40"/>
      <c r="D7" s="54"/>
      <c r="E7" s="74"/>
      <c r="F7" s="40"/>
      <c r="G7" s="54"/>
      <c r="H7" s="62"/>
      <c r="I7" s="65"/>
      <c r="J7" s="41"/>
      <c r="K7" s="41"/>
      <c r="L7" s="54"/>
      <c r="M7" s="53"/>
      <c r="N7" s="70"/>
      <c r="O7" s="53"/>
      <c r="P7" s="40"/>
      <c r="Q7" s="54"/>
      <c r="R7" s="101"/>
      <c r="S7" s="103" t="e">
        <f t="shared" si="11"/>
        <v>#N/A</v>
      </c>
      <c r="T7" s="36" t="e">
        <f t="shared" si="12"/>
        <v>#N/A</v>
      </c>
      <c r="U7" s="36" t="e">
        <f t="shared" si="13"/>
        <v>#N/A</v>
      </c>
      <c r="V7" s="36" t="e">
        <f t="shared" si="14"/>
        <v>#N/A</v>
      </c>
      <c r="W7" s="36" t="e">
        <f t="shared" si="15"/>
        <v>#N/A</v>
      </c>
      <c r="X7" s="36" t="e">
        <f t="shared" si="16"/>
        <v>#N/A</v>
      </c>
      <c r="Y7" s="36" t="e">
        <f t="shared" si="17"/>
        <v>#N/A</v>
      </c>
      <c r="Z7" s="37" t="e">
        <f t="shared" si="18"/>
        <v>#N/A</v>
      </c>
      <c r="AA7" s="37" t="e">
        <f t="shared" si="19"/>
        <v>#N/A</v>
      </c>
      <c r="AB7" s="37" t="e">
        <f t="shared" si="20"/>
        <v>#N/A</v>
      </c>
      <c r="AC7" s="37" t="e">
        <f t="shared" si="21"/>
        <v>#N/A</v>
      </c>
      <c r="AD7" s="38" t="e">
        <f t="shared" si="10"/>
        <v>#N/A</v>
      </c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</row>
    <row r="8" spans="1:76" ht="15" x14ac:dyDescent="0.2">
      <c r="A8" s="53" t="s">
        <v>203</v>
      </c>
      <c r="B8" s="40" t="s">
        <v>203</v>
      </c>
      <c r="C8" s="40"/>
      <c r="D8" s="54"/>
      <c r="E8" s="74"/>
      <c r="F8" s="40"/>
      <c r="G8" s="54"/>
      <c r="H8" s="62"/>
      <c r="I8" s="65"/>
      <c r="J8" s="41"/>
      <c r="K8" s="41"/>
      <c r="L8" s="54"/>
      <c r="M8" s="53"/>
      <c r="N8" s="70"/>
      <c r="O8" s="53"/>
      <c r="P8" s="40"/>
      <c r="Q8" s="54"/>
      <c r="R8" s="101"/>
      <c r="S8" s="103" t="e">
        <f t="shared" si="11"/>
        <v>#N/A</v>
      </c>
      <c r="T8" s="36" t="e">
        <f t="shared" si="12"/>
        <v>#N/A</v>
      </c>
      <c r="U8" s="36" t="e">
        <f t="shared" si="13"/>
        <v>#N/A</v>
      </c>
      <c r="V8" s="36" t="e">
        <f t="shared" si="14"/>
        <v>#N/A</v>
      </c>
      <c r="W8" s="36" t="e">
        <f t="shared" si="15"/>
        <v>#N/A</v>
      </c>
      <c r="X8" s="36" t="e">
        <f t="shared" si="16"/>
        <v>#N/A</v>
      </c>
      <c r="Y8" s="36" t="e">
        <f t="shared" si="17"/>
        <v>#N/A</v>
      </c>
      <c r="Z8" s="37" t="e">
        <f t="shared" si="18"/>
        <v>#N/A</v>
      </c>
      <c r="AA8" s="37" t="e">
        <f t="shared" si="19"/>
        <v>#N/A</v>
      </c>
      <c r="AB8" s="37" t="e">
        <f t="shared" si="20"/>
        <v>#N/A</v>
      </c>
      <c r="AC8" s="37" t="e">
        <f t="shared" si="21"/>
        <v>#N/A</v>
      </c>
      <c r="AD8" s="38" t="e">
        <f t="shared" si="10"/>
        <v>#N/A</v>
      </c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</row>
    <row r="9" spans="1:76" ht="15" x14ac:dyDescent="0.2">
      <c r="A9" s="53" t="s">
        <v>203</v>
      </c>
      <c r="B9" s="40" t="s">
        <v>203</v>
      </c>
      <c r="C9" s="40"/>
      <c r="D9" s="54"/>
      <c r="E9" s="74"/>
      <c r="F9" s="40"/>
      <c r="G9" s="54"/>
      <c r="H9" s="62"/>
      <c r="I9" s="65"/>
      <c r="J9" s="41"/>
      <c r="K9" s="41"/>
      <c r="L9" s="54"/>
      <c r="M9" s="53"/>
      <c r="N9" s="70"/>
      <c r="O9" s="53"/>
      <c r="P9" s="40"/>
      <c r="Q9" s="54"/>
      <c r="R9" s="101"/>
      <c r="S9" s="103" t="e">
        <f t="shared" si="11"/>
        <v>#N/A</v>
      </c>
      <c r="T9" s="36" t="e">
        <f t="shared" si="12"/>
        <v>#N/A</v>
      </c>
      <c r="U9" s="36" t="e">
        <f t="shared" si="13"/>
        <v>#N/A</v>
      </c>
      <c r="V9" s="36" t="e">
        <f t="shared" si="14"/>
        <v>#N/A</v>
      </c>
      <c r="W9" s="36" t="e">
        <f t="shared" si="15"/>
        <v>#N/A</v>
      </c>
      <c r="X9" s="36" t="e">
        <f t="shared" si="16"/>
        <v>#N/A</v>
      </c>
      <c r="Y9" s="36" t="e">
        <f t="shared" si="17"/>
        <v>#N/A</v>
      </c>
      <c r="Z9" s="37" t="e">
        <f t="shared" si="18"/>
        <v>#N/A</v>
      </c>
      <c r="AA9" s="37" t="e">
        <f t="shared" si="19"/>
        <v>#N/A</v>
      </c>
      <c r="AB9" s="37" t="e">
        <f t="shared" si="20"/>
        <v>#N/A</v>
      </c>
      <c r="AC9" s="37" t="e">
        <f t="shared" si="21"/>
        <v>#N/A</v>
      </c>
      <c r="AD9" s="38" t="e">
        <f t="shared" si="10"/>
        <v>#N/A</v>
      </c>
    </row>
    <row r="10" spans="1:76" ht="15" x14ac:dyDescent="0.2">
      <c r="A10" s="53" t="s">
        <v>203</v>
      </c>
      <c r="B10" s="40" t="s">
        <v>203</v>
      </c>
      <c r="C10" s="40"/>
      <c r="D10" s="54"/>
      <c r="E10" s="74"/>
      <c r="F10" s="40"/>
      <c r="G10" s="54"/>
      <c r="H10" s="62"/>
      <c r="I10" s="65"/>
      <c r="J10" s="41"/>
      <c r="K10" s="41"/>
      <c r="L10" s="54"/>
      <c r="M10" s="53"/>
      <c r="N10" s="70"/>
      <c r="O10" s="53"/>
      <c r="P10" s="40"/>
      <c r="Q10" s="54"/>
      <c r="R10" s="101"/>
      <c r="S10" s="103" t="e">
        <f t="shared" si="11"/>
        <v>#N/A</v>
      </c>
      <c r="T10" s="36" t="e">
        <f t="shared" si="12"/>
        <v>#N/A</v>
      </c>
      <c r="U10" s="36" t="e">
        <f t="shared" si="13"/>
        <v>#N/A</v>
      </c>
      <c r="V10" s="36" t="e">
        <f t="shared" si="14"/>
        <v>#N/A</v>
      </c>
      <c r="W10" s="36" t="e">
        <f t="shared" si="15"/>
        <v>#N/A</v>
      </c>
      <c r="X10" s="36" t="e">
        <f t="shared" si="16"/>
        <v>#N/A</v>
      </c>
      <c r="Y10" s="36" t="e">
        <f t="shared" si="17"/>
        <v>#N/A</v>
      </c>
      <c r="Z10" s="37" t="e">
        <f t="shared" si="18"/>
        <v>#N/A</v>
      </c>
      <c r="AA10" s="37" t="e">
        <f t="shared" si="19"/>
        <v>#N/A</v>
      </c>
      <c r="AB10" s="37" t="e">
        <f t="shared" si="20"/>
        <v>#N/A</v>
      </c>
      <c r="AC10" s="37" t="e">
        <f t="shared" si="21"/>
        <v>#N/A</v>
      </c>
      <c r="AD10" s="38" t="e">
        <f t="shared" si="10"/>
        <v>#N/A</v>
      </c>
    </row>
    <row r="11" spans="1:76" ht="15" x14ac:dyDescent="0.2">
      <c r="A11" s="53" t="s">
        <v>203</v>
      </c>
      <c r="B11" s="40" t="s">
        <v>203</v>
      </c>
      <c r="C11" s="40"/>
      <c r="D11" s="54"/>
      <c r="E11" s="74"/>
      <c r="F11" s="40"/>
      <c r="G11" s="54"/>
      <c r="H11" s="62"/>
      <c r="I11" s="65"/>
      <c r="J11" s="41"/>
      <c r="K11" s="41"/>
      <c r="L11" s="54"/>
      <c r="M11" s="53"/>
      <c r="N11" s="70"/>
      <c r="O11" s="53"/>
      <c r="P11" s="40"/>
      <c r="Q11" s="54"/>
      <c r="R11" s="101"/>
      <c r="S11" s="103" t="e">
        <f t="shared" si="11"/>
        <v>#N/A</v>
      </c>
      <c r="T11" s="36" t="e">
        <f t="shared" si="12"/>
        <v>#N/A</v>
      </c>
      <c r="U11" s="36" t="e">
        <f t="shared" si="13"/>
        <v>#N/A</v>
      </c>
      <c r="V11" s="36" t="e">
        <f t="shared" si="14"/>
        <v>#N/A</v>
      </c>
      <c r="W11" s="36" t="e">
        <f t="shared" si="15"/>
        <v>#N/A</v>
      </c>
      <c r="X11" s="36" t="e">
        <f t="shared" si="16"/>
        <v>#N/A</v>
      </c>
      <c r="Y11" s="36" t="e">
        <f t="shared" si="17"/>
        <v>#N/A</v>
      </c>
      <c r="Z11" s="37" t="e">
        <f t="shared" si="18"/>
        <v>#N/A</v>
      </c>
      <c r="AA11" s="37" t="e">
        <f t="shared" si="19"/>
        <v>#N/A</v>
      </c>
      <c r="AB11" s="37" t="e">
        <f t="shared" si="20"/>
        <v>#N/A</v>
      </c>
      <c r="AC11" s="37" t="e">
        <f t="shared" si="21"/>
        <v>#N/A</v>
      </c>
      <c r="AD11" s="38" t="e">
        <f t="shared" si="10"/>
        <v>#N/A</v>
      </c>
    </row>
    <row r="12" spans="1:76" ht="15" x14ac:dyDescent="0.2">
      <c r="A12" s="53" t="s">
        <v>203</v>
      </c>
      <c r="B12" s="40" t="s">
        <v>203</v>
      </c>
      <c r="C12" s="40"/>
      <c r="D12" s="54"/>
      <c r="E12" s="74"/>
      <c r="F12" s="40"/>
      <c r="G12" s="54"/>
      <c r="H12" s="62"/>
      <c r="I12" s="65"/>
      <c r="J12" s="41"/>
      <c r="K12" s="41"/>
      <c r="L12" s="54"/>
      <c r="M12" s="53"/>
      <c r="N12" s="70"/>
      <c r="O12" s="53"/>
      <c r="P12" s="40"/>
      <c r="Q12" s="54"/>
      <c r="R12" s="101"/>
      <c r="S12" s="103" t="e">
        <f t="shared" si="11"/>
        <v>#N/A</v>
      </c>
      <c r="T12" s="36" t="e">
        <f t="shared" si="12"/>
        <v>#N/A</v>
      </c>
      <c r="U12" s="36" t="e">
        <f t="shared" si="13"/>
        <v>#N/A</v>
      </c>
      <c r="V12" s="36" t="e">
        <f t="shared" si="14"/>
        <v>#N/A</v>
      </c>
      <c r="W12" s="36" t="e">
        <f t="shared" si="15"/>
        <v>#N/A</v>
      </c>
      <c r="X12" s="36" t="e">
        <f t="shared" si="16"/>
        <v>#N/A</v>
      </c>
      <c r="Y12" s="36" t="e">
        <f t="shared" si="17"/>
        <v>#N/A</v>
      </c>
      <c r="Z12" s="37" t="e">
        <f t="shared" si="18"/>
        <v>#N/A</v>
      </c>
      <c r="AA12" s="37" t="e">
        <f t="shared" si="19"/>
        <v>#N/A</v>
      </c>
      <c r="AB12" s="37" t="e">
        <f t="shared" si="20"/>
        <v>#N/A</v>
      </c>
      <c r="AC12" s="37" t="e">
        <f t="shared" si="21"/>
        <v>#N/A</v>
      </c>
      <c r="AD12" s="38" t="e">
        <f t="shared" si="10"/>
        <v>#N/A</v>
      </c>
    </row>
    <row r="13" spans="1:76" ht="15" x14ac:dyDescent="0.2">
      <c r="A13" s="53" t="s">
        <v>203</v>
      </c>
      <c r="B13" s="40" t="s">
        <v>203</v>
      </c>
      <c r="C13" s="40"/>
      <c r="D13" s="54"/>
      <c r="E13" s="74"/>
      <c r="F13" s="40"/>
      <c r="G13" s="54"/>
      <c r="H13" s="62"/>
      <c r="I13" s="65"/>
      <c r="J13" s="41"/>
      <c r="K13" s="41"/>
      <c r="L13" s="54"/>
      <c r="M13" s="53"/>
      <c r="N13" s="70"/>
      <c r="O13" s="53"/>
      <c r="P13" s="40"/>
      <c r="Q13" s="54"/>
      <c r="R13" s="101"/>
      <c r="S13" s="103" t="e">
        <f t="shared" si="11"/>
        <v>#N/A</v>
      </c>
      <c r="T13" s="36" t="e">
        <f t="shared" si="12"/>
        <v>#N/A</v>
      </c>
      <c r="U13" s="36" t="e">
        <f t="shared" si="13"/>
        <v>#N/A</v>
      </c>
      <c r="V13" s="36" t="e">
        <f t="shared" si="14"/>
        <v>#N/A</v>
      </c>
      <c r="W13" s="36" t="e">
        <f t="shared" si="15"/>
        <v>#N/A</v>
      </c>
      <c r="X13" s="36" t="e">
        <f t="shared" si="16"/>
        <v>#N/A</v>
      </c>
      <c r="Y13" s="36" t="e">
        <f t="shared" si="17"/>
        <v>#N/A</v>
      </c>
      <c r="Z13" s="37" t="e">
        <f t="shared" si="18"/>
        <v>#N/A</v>
      </c>
      <c r="AA13" s="37" t="e">
        <f t="shared" si="19"/>
        <v>#N/A</v>
      </c>
      <c r="AB13" s="37" t="e">
        <f t="shared" si="20"/>
        <v>#N/A</v>
      </c>
      <c r="AC13" s="37" t="e">
        <f t="shared" si="21"/>
        <v>#N/A</v>
      </c>
      <c r="AD13" s="38" t="e">
        <f t="shared" si="10"/>
        <v>#N/A</v>
      </c>
    </row>
    <row r="14" spans="1:76" ht="15" x14ac:dyDescent="0.2">
      <c r="A14" s="53" t="s">
        <v>203</v>
      </c>
      <c r="B14" s="40" t="s">
        <v>203</v>
      </c>
      <c r="C14" s="40"/>
      <c r="D14" s="54"/>
      <c r="E14" s="74"/>
      <c r="F14" s="40"/>
      <c r="G14" s="54"/>
      <c r="H14" s="62"/>
      <c r="I14" s="65"/>
      <c r="J14" s="41"/>
      <c r="K14" s="41"/>
      <c r="L14" s="54"/>
      <c r="M14" s="53"/>
      <c r="N14" s="70"/>
      <c r="O14" s="53"/>
      <c r="P14" s="40"/>
      <c r="Q14" s="54"/>
      <c r="R14" s="101"/>
      <c r="S14" s="103" t="e">
        <f t="shared" si="11"/>
        <v>#N/A</v>
      </c>
      <c r="T14" s="36" t="e">
        <f t="shared" si="12"/>
        <v>#N/A</v>
      </c>
      <c r="U14" s="36" t="e">
        <f t="shared" si="13"/>
        <v>#N/A</v>
      </c>
      <c r="V14" s="36" t="e">
        <f t="shared" si="14"/>
        <v>#N/A</v>
      </c>
      <c r="W14" s="36" t="e">
        <f t="shared" si="15"/>
        <v>#N/A</v>
      </c>
      <c r="X14" s="36" t="e">
        <f t="shared" si="16"/>
        <v>#N/A</v>
      </c>
      <c r="Y14" s="36" t="e">
        <f t="shared" si="17"/>
        <v>#N/A</v>
      </c>
      <c r="Z14" s="37" t="e">
        <f t="shared" si="18"/>
        <v>#N/A</v>
      </c>
      <c r="AA14" s="37" t="e">
        <f t="shared" si="19"/>
        <v>#N/A</v>
      </c>
      <c r="AB14" s="37" t="e">
        <f t="shared" si="20"/>
        <v>#N/A</v>
      </c>
      <c r="AC14" s="37" t="e">
        <f t="shared" si="21"/>
        <v>#N/A</v>
      </c>
      <c r="AD14" s="38" t="e">
        <f t="shared" si="10"/>
        <v>#N/A</v>
      </c>
    </row>
    <row r="15" spans="1:76" ht="15" x14ac:dyDescent="0.2">
      <c r="A15" s="53" t="s">
        <v>203</v>
      </c>
      <c r="B15" s="40" t="s">
        <v>203</v>
      </c>
      <c r="C15" s="40"/>
      <c r="D15" s="54"/>
      <c r="E15" s="74"/>
      <c r="F15" s="40"/>
      <c r="G15" s="54"/>
      <c r="H15" s="62"/>
      <c r="I15" s="65"/>
      <c r="J15" s="41"/>
      <c r="K15" s="41"/>
      <c r="L15" s="54"/>
      <c r="M15" s="53"/>
      <c r="N15" s="70"/>
      <c r="O15" s="53"/>
      <c r="P15" s="40"/>
      <c r="Q15" s="54"/>
      <c r="R15" s="101"/>
      <c r="S15" s="103" t="e">
        <f t="shared" si="11"/>
        <v>#N/A</v>
      </c>
      <c r="T15" s="36" t="e">
        <f t="shared" si="12"/>
        <v>#N/A</v>
      </c>
      <c r="U15" s="36" t="e">
        <f t="shared" si="13"/>
        <v>#N/A</v>
      </c>
      <c r="V15" s="36" t="e">
        <f t="shared" si="14"/>
        <v>#N/A</v>
      </c>
      <c r="W15" s="36" t="e">
        <f t="shared" si="15"/>
        <v>#N/A</v>
      </c>
      <c r="X15" s="36" t="e">
        <f t="shared" si="16"/>
        <v>#N/A</v>
      </c>
      <c r="Y15" s="36" t="e">
        <f t="shared" si="17"/>
        <v>#N/A</v>
      </c>
      <c r="Z15" s="37" t="e">
        <f t="shared" si="18"/>
        <v>#N/A</v>
      </c>
      <c r="AA15" s="37" t="e">
        <f t="shared" si="19"/>
        <v>#N/A</v>
      </c>
      <c r="AB15" s="37" t="e">
        <f t="shared" si="20"/>
        <v>#N/A</v>
      </c>
      <c r="AC15" s="37" t="e">
        <f t="shared" si="21"/>
        <v>#N/A</v>
      </c>
      <c r="AD15" s="38" t="e">
        <f t="shared" si="10"/>
        <v>#N/A</v>
      </c>
    </row>
    <row r="16" spans="1:76" ht="15" x14ac:dyDescent="0.2">
      <c r="A16" s="53" t="s">
        <v>203</v>
      </c>
      <c r="B16" s="40" t="s">
        <v>203</v>
      </c>
      <c r="C16" s="40"/>
      <c r="D16" s="54"/>
      <c r="E16" s="74"/>
      <c r="F16" s="40"/>
      <c r="G16" s="54"/>
      <c r="H16" s="62"/>
      <c r="I16" s="65"/>
      <c r="J16" s="41"/>
      <c r="K16" s="41"/>
      <c r="L16" s="54"/>
      <c r="M16" s="53"/>
      <c r="N16" s="70"/>
      <c r="O16" s="53"/>
      <c r="P16" s="40"/>
      <c r="Q16" s="54"/>
      <c r="R16" s="101"/>
      <c r="S16" s="103" t="e">
        <f t="shared" si="11"/>
        <v>#N/A</v>
      </c>
      <c r="T16" s="36" t="e">
        <f t="shared" si="12"/>
        <v>#N/A</v>
      </c>
      <c r="U16" s="36" t="e">
        <f t="shared" si="13"/>
        <v>#N/A</v>
      </c>
      <c r="V16" s="36" t="e">
        <f t="shared" si="14"/>
        <v>#N/A</v>
      </c>
      <c r="W16" s="36" t="e">
        <f t="shared" si="15"/>
        <v>#N/A</v>
      </c>
      <c r="X16" s="36" t="e">
        <f t="shared" si="16"/>
        <v>#N/A</v>
      </c>
      <c r="Y16" s="36" t="e">
        <f t="shared" si="17"/>
        <v>#N/A</v>
      </c>
      <c r="Z16" s="37" t="e">
        <f t="shared" si="18"/>
        <v>#N/A</v>
      </c>
      <c r="AA16" s="37" t="e">
        <f t="shared" si="19"/>
        <v>#N/A</v>
      </c>
      <c r="AB16" s="37" t="e">
        <f t="shared" si="20"/>
        <v>#N/A</v>
      </c>
      <c r="AC16" s="37" t="e">
        <f t="shared" si="21"/>
        <v>#N/A</v>
      </c>
      <c r="AD16" s="38" t="e">
        <f t="shared" si="10"/>
        <v>#N/A</v>
      </c>
    </row>
    <row r="17" spans="1:30" ht="15" x14ac:dyDescent="0.2">
      <c r="A17" s="53" t="s">
        <v>203</v>
      </c>
      <c r="B17" s="40" t="s">
        <v>203</v>
      </c>
      <c r="C17" s="40"/>
      <c r="D17" s="54"/>
      <c r="E17" s="74"/>
      <c r="F17" s="40"/>
      <c r="G17" s="54"/>
      <c r="H17" s="62"/>
      <c r="I17" s="65"/>
      <c r="J17" s="41"/>
      <c r="K17" s="41"/>
      <c r="L17" s="54"/>
      <c r="M17" s="53"/>
      <c r="N17" s="70"/>
      <c r="O17" s="53"/>
      <c r="P17" s="40"/>
      <c r="Q17" s="54"/>
      <c r="R17" s="101"/>
      <c r="S17" s="103" t="e">
        <f t="shared" si="11"/>
        <v>#N/A</v>
      </c>
      <c r="T17" s="36" t="e">
        <f t="shared" si="12"/>
        <v>#N/A</v>
      </c>
      <c r="U17" s="36" t="e">
        <f t="shared" si="13"/>
        <v>#N/A</v>
      </c>
      <c r="V17" s="36" t="e">
        <f t="shared" si="14"/>
        <v>#N/A</v>
      </c>
      <c r="W17" s="36" t="e">
        <f t="shared" si="15"/>
        <v>#N/A</v>
      </c>
      <c r="X17" s="36" t="e">
        <f t="shared" si="16"/>
        <v>#N/A</v>
      </c>
      <c r="Y17" s="36" t="e">
        <f t="shared" si="17"/>
        <v>#N/A</v>
      </c>
      <c r="Z17" s="37" t="e">
        <f t="shared" si="18"/>
        <v>#N/A</v>
      </c>
      <c r="AA17" s="37" t="e">
        <f t="shared" si="19"/>
        <v>#N/A</v>
      </c>
      <c r="AB17" s="37" t="e">
        <f t="shared" si="20"/>
        <v>#N/A</v>
      </c>
      <c r="AC17" s="37" t="e">
        <f t="shared" si="21"/>
        <v>#N/A</v>
      </c>
      <c r="AD17" s="38" t="e">
        <f t="shared" si="10"/>
        <v>#N/A</v>
      </c>
    </row>
    <row r="18" spans="1:30" ht="15" x14ac:dyDescent="0.2">
      <c r="A18" s="53" t="s">
        <v>203</v>
      </c>
      <c r="B18" s="40" t="s">
        <v>203</v>
      </c>
      <c r="C18" s="40"/>
      <c r="D18" s="54"/>
      <c r="E18" s="74"/>
      <c r="F18" s="40"/>
      <c r="G18" s="54"/>
      <c r="H18" s="62"/>
      <c r="I18" s="65"/>
      <c r="J18" s="41"/>
      <c r="K18" s="41"/>
      <c r="L18" s="54"/>
      <c r="M18" s="53"/>
      <c r="N18" s="70"/>
      <c r="O18" s="53"/>
      <c r="P18" s="40"/>
      <c r="Q18" s="54"/>
      <c r="R18" s="101"/>
      <c r="S18" s="103" t="e">
        <f t="shared" si="11"/>
        <v>#N/A</v>
      </c>
      <c r="T18" s="36" t="e">
        <f t="shared" si="12"/>
        <v>#N/A</v>
      </c>
      <c r="U18" s="36" t="e">
        <f t="shared" si="13"/>
        <v>#N/A</v>
      </c>
      <c r="V18" s="36" t="e">
        <f t="shared" si="14"/>
        <v>#N/A</v>
      </c>
      <c r="W18" s="36" t="e">
        <f t="shared" si="15"/>
        <v>#N/A</v>
      </c>
      <c r="X18" s="36" t="e">
        <f t="shared" si="16"/>
        <v>#N/A</v>
      </c>
      <c r="Y18" s="36" t="e">
        <f t="shared" si="17"/>
        <v>#N/A</v>
      </c>
      <c r="Z18" s="37" t="e">
        <f t="shared" si="18"/>
        <v>#N/A</v>
      </c>
      <c r="AA18" s="37" t="e">
        <f t="shared" si="19"/>
        <v>#N/A</v>
      </c>
      <c r="AB18" s="37" t="e">
        <f t="shared" si="20"/>
        <v>#N/A</v>
      </c>
      <c r="AC18" s="37" t="e">
        <f t="shared" si="21"/>
        <v>#N/A</v>
      </c>
      <c r="AD18" s="38" t="e">
        <f t="shared" si="10"/>
        <v>#N/A</v>
      </c>
    </row>
    <row r="19" spans="1:30" ht="15" x14ac:dyDescent="0.2">
      <c r="A19" s="53" t="s">
        <v>203</v>
      </c>
      <c r="B19" s="40" t="s">
        <v>203</v>
      </c>
      <c r="C19" s="40"/>
      <c r="D19" s="54"/>
      <c r="E19" s="74"/>
      <c r="F19" s="40"/>
      <c r="G19" s="54"/>
      <c r="H19" s="62"/>
      <c r="I19" s="65"/>
      <c r="J19" s="41"/>
      <c r="K19" s="41"/>
      <c r="L19" s="54"/>
      <c r="M19" s="53"/>
      <c r="N19" s="70"/>
      <c r="O19" s="53"/>
      <c r="P19" s="40"/>
      <c r="Q19" s="54"/>
      <c r="R19" s="101"/>
      <c r="S19" s="103" t="e">
        <f t="shared" si="11"/>
        <v>#N/A</v>
      </c>
      <c r="T19" s="36" t="e">
        <f t="shared" si="12"/>
        <v>#N/A</v>
      </c>
      <c r="U19" s="36" t="e">
        <f t="shared" si="13"/>
        <v>#N/A</v>
      </c>
      <c r="V19" s="36" t="e">
        <f t="shared" si="14"/>
        <v>#N/A</v>
      </c>
      <c r="W19" s="36" t="e">
        <f t="shared" si="15"/>
        <v>#N/A</v>
      </c>
      <c r="X19" s="36" t="e">
        <f t="shared" si="16"/>
        <v>#N/A</v>
      </c>
      <c r="Y19" s="36" t="e">
        <f t="shared" si="17"/>
        <v>#N/A</v>
      </c>
      <c r="Z19" s="37" t="e">
        <f t="shared" si="18"/>
        <v>#N/A</v>
      </c>
      <c r="AA19" s="37" t="e">
        <f t="shared" si="19"/>
        <v>#N/A</v>
      </c>
      <c r="AB19" s="37" t="e">
        <f t="shared" si="20"/>
        <v>#N/A</v>
      </c>
      <c r="AC19" s="37" t="e">
        <f t="shared" si="21"/>
        <v>#N/A</v>
      </c>
      <c r="AD19" s="38" t="e">
        <f t="shared" si="10"/>
        <v>#N/A</v>
      </c>
    </row>
    <row r="20" spans="1:30" ht="15" x14ac:dyDescent="0.2">
      <c r="A20" s="53" t="s">
        <v>203</v>
      </c>
      <c r="B20" s="40" t="s">
        <v>203</v>
      </c>
      <c r="C20" s="40"/>
      <c r="D20" s="54"/>
      <c r="E20" s="74"/>
      <c r="F20" s="40"/>
      <c r="G20" s="54"/>
      <c r="H20" s="62"/>
      <c r="I20" s="65"/>
      <c r="J20" s="41"/>
      <c r="K20" s="41"/>
      <c r="L20" s="54"/>
      <c r="M20" s="53"/>
      <c r="N20" s="70"/>
      <c r="O20" s="53"/>
      <c r="P20" s="40"/>
      <c r="Q20" s="54"/>
      <c r="R20" s="101"/>
      <c r="S20" s="103" t="e">
        <f t="shared" si="11"/>
        <v>#N/A</v>
      </c>
      <c r="T20" s="36" t="e">
        <f t="shared" si="12"/>
        <v>#N/A</v>
      </c>
      <c r="U20" s="36" t="e">
        <f t="shared" si="13"/>
        <v>#N/A</v>
      </c>
      <c r="V20" s="36" t="e">
        <f t="shared" si="14"/>
        <v>#N/A</v>
      </c>
      <c r="W20" s="36" t="e">
        <f t="shared" si="15"/>
        <v>#N/A</v>
      </c>
      <c r="X20" s="36" t="e">
        <f t="shared" si="16"/>
        <v>#N/A</v>
      </c>
      <c r="Y20" s="36" t="e">
        <f t="shared" si="17"/>
        <v>#N/A</v>
      </c>
      <c r="Z20" s="37" t="e">
        <f t="shared" si="18"/>
        <v>#N/A</v>
      </c>
      <c r="AA20" s="37" t="e">
        <f t="shared" si="19"/>
        <v>#N/A</v>
      </c>
      <c r="AB20" s="37" t="e">
        <f t="shared" si="20"/>
        <v>#N/A</v>
      </c>
      <c r="AC20" s="37" t="e">
        <f t="shared" si="21"/>
        <v>#N/A</v>
      </c>
      <c r="AD20" s="38" t="e">
        <f t="shared" si="10"/>
        <v>#N/A</v>
      </c>
    </row>
    <row r="21" spans="1:30" ht="15" x14ac:dyDescent="0.2">
      <c r="A21" s="53" t="s">
        <v>203</v>
      </c>
      <c r="B21" s="40" t="s">
        <v>203</v>
      </c>
      <c r="C21" s="40"/>
      <c r="D21" s="54"/>
      <c r="E21" s="74"/>
      <c r="F21" s="40"/>
      <c r="G21" s="54"/>
      <c r="H21" s="62"/>
      <c r="I21" s="65"/>
      <c r="J21" s="41"/>
      <c r="K21" s="41"/>
      <c r="L21" s="54"/>
      <c r="M21" s="53"/>
      <c r="N21" s="70"/>
      <c r="O21" s="53"/>
      <c r="P21" s="40"/>
      <c r="Q21" s="54"/>
      <c r="R21" s="101"/>
      <c r="S21" s="103" t="e">
        <f t="shared" si="11"/>
        <v>#N/A</v>
      </c>
      <c r="T21" s="36" t="e">
        <f t="shared" si="12"/>
        <v>#N/A</v>
      </c>
      <c r="U21" s="36" t="e">
        <f t="shared" si="13"/>
        <v>#N/A</v>
      </c>
      <c r="V21" s="36" t="e">
        <f t="shared" si="14"/>
        <v>#N/A</v>
      </c>
      <c r="W21" s="36" t="e">
        <f t="shared" si="15"/>
        <v>#N/A</v>
      </c>
      <c r="X21" s="36" t="e">
        <f t="shared" si="16"/>
        <v>#N/A</v>
      </c>
      <c r="Y21" s="36" t="e">
        <f t="shared" si="17"/>
        <v>#N/A</v>
      </c>
      <c r="Z21" s="37" t="e">
        <f t="shared" si="18"/>
        <v>#N/A</v>
      </c>
      <c r="AA21" s="37" t="e">
        <f t="shared" si="19"/>
        <v>#N/A</v>
      </c>
      <c r="AB21" s="37" t="e">
        <f t="shared" si="20"/>
        <v>#N/A</v>
      </c>
      <c r="AC21" s="37" t="e">
        <f t="shared" si="21"/>
        <v>#N/A</v>
      </c>
      <c r="AD21" s="38" t="e">
        <f t="shared" si="10"/>
        <v>#N/A</v>
      </c>
    </row>
    <row r="22" spans="1:30" ht="15" x14ac:dyDescent="0.2">
      <c r="A22" s="53" t="s">
        <v>203</v>
      </c>
      <c r="B22" s="40" t="s">
        <v>203</v>
      </c>
      <c r="C22" s="40"/>
      <c r="D22" s="54"/>
      <c r="E22" s="74"/>
      <c r="F22" s="40"/>
      <c r="G22" s="54"/>
      <c r="H22" s="62"/>
      <c r="I22" s="65"/>
      <c r="J22" s="41"/>
      <c r="K22" s="41"/>
      <c r="L22" s="54"/>
      <c r="M22" s="53"/>
      <c r="N22" s="70"/>
      <c r="O22" s="53"/>
      <c r="P22" s="40"/>
      <c r="Q22" s="54"/>
      <c r="R22" s="101"/>
      <c r="S22" s="103" t="e">
        <f t="shared" si="11"/>
        <v>#N/A</v>
      </c>
      <c r="T22" s="36" t="e">
        <f t="shared" si="12"/>
        <v>#N/A</v>
      </c>
      <c r="U22" s="36" t="e">
        <f t="shared" si="13"/>
        <v>#N/A</v>
      </c>
      <c r="V22" s="36" t="e">
        <f t="shared" si="14"/>
        <v>#N/A</v>
      </c>
      <c r="W22" s="36" t="e">
        <f t="shared" si="15"/>
        <v>#N/A</v>
      </c>
      <c r="X22" s="36" t="e">
        <f t="shared" si="16"/>
        <v>#N/A</v>
      </c>
      <c r="Y22" s="36" t="e">
        <f t="shared" si="17"/>
        <v>#N/A</v>
      </c>
      <c r="Z22" s="37" t="e">
        <f t="shared" si="18"/>
        <v>#N/A</v>
      </c>
      <c r="AA22" s="37" t="e">
        <f t="shared" si="19"/>
        <v>#N/A</v>
      </c>
      <c r="AB22" s="37" t="e">
        <f t="shared" si="20"/>
        <v>#N/A</v>
      </c>
      <c r="AC22" s="37" t="e">
        <f t="shared" si="21"/>
        <v>#N/A</v>
      </c>
      <c r="AD22" s="38" t="e">
        <f t="shared" si="10"/>
        <v>#N/A</v>
      </c>
    </row>
    <row r="23" spans="1:30" ht="15" x14ac:dyDescent="0.2">
      <c r="A23" s="53" t="s">
        <v>203</v>
      </c>
      <c r="B23" s="40" t="s">
        <v>203</v>
      </c>
      <c r="C23" s="40"/>
      <c r="D23" s="54"/>
      <c r="E23" s="74"/>
      <c r="F23" s="40"/>
      <c r="G23" s="54"/>
      <c r="H23" s="62"/>
      <c r="I23" s="65"/>
      <c r="J23" s="41"/>
      <c r="K23" s="41"/>
      <c r="L23" s="54"/>
      <c r="M23" s="53"/>
      <c r="N23" s="70"/>
      <c r="O23" s="53"/>
      <c r="P23" s="40"/>
      <c r="Q23" s="54"/>
      <c r="R23" s="101"/>
      <c r="S23" s="103" t="e">
        <f t="shared" si="11"/>
        <v>#N/A</v>
      </c>
      <c r="T23" s="36" t="e">
        <f t="shared" si="12"/>
        <v>#N/A</v>
      </c>
      <c r="U23" s="36" t="e">
        <f t="shared" si="13"/>
        <v>#N/A</v>
      </c>
      <c r="V23" s="36" t="e">
        <f t="shared" si="14"/>
        <v>#N/A</v>
      </c>
      <c r="W23" s="36" t="e">
        <f t="shared" si="15"/>
        <v>#N/A</v>
      </c>
      <c r="X23" s="36" t="e">
        <f t="shared" si="16"/>
        <v>#N/A</v>
      </c>
      <c r="Y23" s="36" t="e">
        <f t="shared" si="17"/>
        <v>#N/A</v>
      </c>
      <c r="Z23" s="37" t="e">
        <f t="shared" si="18"/>
        <v>#N/A</v>
      </c>
      <c r="AA23" s="37" t="e">
        <f t="shared" si="19"/>
        <v>#N/A</v>
      </c>
      <c r="AB23" s="37" t="e">
        <f t="shared" si="20"/>
        <v>#N/A</v>
      </c>
      <c r="AC23" s="37" t="e">
        <f t="shared" si="21"/>
        <v>#N/A</v>
      </c>
      <c r="AD23" s="38" t="e">
        <f t="shared" si="10"/>
        <v>#N/A</v>
      </c>
    </row>
    <row r="24" spans="1:30" ht="15" x14ac:dyDescent="0.2">
      <c r="A24" s="53" t="s">
        <v>203</v>
      </c>
      <c r="B24" s="40" t="s">
        <v>203</v>
      </c>
      <c r="C24" s="40"/>
      <c r="D24" s="54"/>
      <c r="E24" s="74"/>
      <c r="F24" s="40"/>
      <c r="G24" s="54"/>
      <c r="H24" s="62"/>
      <c r="I24" s="65"/>
      <c r="J24" s="41"/>
      <c r="K24" s="41"/>
      <c r="L24" s="54"/>
      <c r="M24" s="53"/>
      <c r="N24" s="70"/>
      <c r="O24" s="53"/>
      <c r="P24" s="40"/>
      <c r="Q24" s="54"/>
      <c r="R24" s="101"/>
      <c r="S24" s="103" t="e">
        <f t="shared" si="11"/>
        <v>#N/A</v>
      </c>
      <c r="T24" s="36" t="e">
        <f t="shared" si="12"/>
        <v>#N/A</v>
      </c>
      <c r="U24" s="36" t="e">
        <f t="shared" si="13"/>
        <v>#N/A</v>
      </c>
      <c r="V24" s="36" t="e">
        <f t="shared" si="14"/>
        <v>#N/A</v>
      </c>
      <c r="W24" s="36" t="e">
        <f t="shared" si="15"/>
        <v>#N/A</v>
      </c>
      <c r="X24" s="36" t="e">
        <f t="shared" si="16"/>
        <v>#N/A</v>
      </c>
      <c r="Y24" s="36" t="e">
        <f t="shared" si="17"/>
        <v>#N/A</v>
      </c>
      <c r="Z24" s="37" t="e">
        <f t="shared" si="18"/>
        <v>#N/A</v>
      </c>
      <c r="AA24" s="37" t="e">
        <f t="shared" si="19"/>
        <v>#N/A</v>
      </c>
      <c r="AB24" s="37" t="e">
        <f t="shared" si="20"/>
        <v>#N/A</v>
      </c>
      <c r="AC24" s="37" t="e">
        <f t="shared" si="21"/>
        <v>#N/A</v>
      </c>
      <c r="AD24" s="38" t="e">
        <f t="shared" si="10"/>
        <v>#N/A</v>
      </c>
    </row>
    <row r="25" spans="1:30" ht="15" x14ac:dyDescent="0.2">
      <c r="A25" s="53" t="s">
        <v>203</v>
      </c>
      <c r="B25" s="40" t="s">
        <v>203</v>
      </c>
      <c r="C25" s="40"/>
      <c r="D25" s="54"/>
      <c r="E25" s="74"/>
      <c r="F25" s="40"/>
      <c r="G25" s="54"/>
      <c r="H25" s="62"/>
      <c r="I25" s="65"/>
      <c r="J25" s="41"/>
      <c r="K25" s="41"/>
      <c r="L25" s="54"/>
      <c r="M25" s="53"/>
      <c r="N25" s="70"/>
      <c r="O25" s="53"/>
      <c r="P25" s="40"/>
      <c r="Q25" s="54"/>
      <c r="R25" s="101"/>
      <c r="S25" s="103" t="e">
        <f t="shared" si="11"/>
        <v>#N/A</v>
      </c>
      <c r="T25" s="36" t="e">
        <f t="shared" si="12"/>
        <v>#N/A</v>
      </c>
      <c r="U25" s="36" t="e">
        <f t="shared" si="13"/>
        <v>#N/A</v>
      </c>
      <c r="V25" s="36" t="e">
        <f t="shared" si="14"/>
        <v>#N/A</v>
      </c>
      <c r="W25" s="36" t="e">
        <f t="shared" si="15"/>
        <v>#N/A</v>
      </c>
      <c r="X25" s="36" t="e">
        <f t="shared" si="16"/>
        <v>#N/A</v>
      </c>
      <c r="Y25" s="36" t="e">
        <f t="shared" si="17"/>
        <v>#N/A</v>
      </c>
      <c r="Z25" s="37" t="e">
        <f t="shared" si="18"/>
        <v>#N/A</v>
      </c>
      <c r="AA25" s="37" t="e">
        <f t="shared" si="19"/>
        <v>#N/A</v>
      </c>
      <c r="AB25" s="37" t="e">
        <f t="shared" si="20"/>
        <v>#N/A</v>
      </c>
      <c r="AC25" s="37" t="e">
        <f t="shared" si="21"/>
        <v>#N/A</v>
      </c>
      <c r="AD25" s="38" t="e">
        <f t="shared" si="10"/>
        <v>#N/A</v>
      </c>
    </row>
    <row r="26" spans="1:30" ht="15" x14ac:dyDescent="0.2">
      <c r="A26" s="53" t="s">
        <v>203</v>
      </c>
      <c r="B26" s="40" t="s">
        <v>203</v>
      </c>
      <c r="C26" s="40"/>
      <c r="D26" s="54"/>
      <c r="E26" s="74"/>
      <c r="F26" s="40"/>
      <c r="G26" s="54"/>
      <c r="H26" s="62"/>
      <c r="I26" s="65"/>
      <c r="J26" s="41"/>
      <c r="K26" s="41"/>
      <c r="L26" s="54"/>
      <c r="M26" s="53"/>
      <c r="N26" s="70"/>
      <c r="O26" s="53"/>
      <c r="P26" s="40"/>
      <c r="Q26" s="54"/>
      <c r="R26" s="101"/>
      <c r="S26" s="103" t="e">
        <f t="shared" si="11"/>
        <v>#N/A</v>
      </c>
      <c r="T26" s="36" t="e">
        <f t="shared" si="12"/>
        <v>#N/A</v>
      </c>
      <c r="U26" s="36" t="e">
        <f t="shared" si="13"/>
        <v>#N/A</v>
      </c>
      <c r="V26" s="36" t="e">
        <f t="shared" si="14"/>
        <v>#N/A</v>
      </c>
      <c r="W26" s="36" t="e">
        <f t="shared" si="15"/>
        <v>#N/A</v>
      </c>
      <c r="X26" s="36" t="e">
        <f t="shared" si="16"/>
        <v>#N/A</v>
      </c>
      <c r="Y26" s="36" t="e">
        <f t="shared" si="17"/>
        <v>#N/A</v>
      </c>
      <c r="Z26" s="37" t="e">
        <f t="shared" si="18"/>
        <v>#N/A</v>
      </c>
      <c r="AA26" s="37" t="e">
        <f t="shared" si="19"/>
        <v>#N/A</v>
      </c>
      <c r="AB26" s="37" t="e">
        <f t="shared" si="20"/>
        <v>#N/A</v>
      </c>
      <c r="AC26" s="37" t="e">
        <f t="shared" si="21"/>
        <v>#N/A</v>
      </c>
      <c r="AD26" s="38" t="e">
        <f t="shared" si="10"/>
        <v>#N/A</v>
      </c>
    </row>
    <row r="27" spans="1:30" ht="15" x14ac:dyDescent="0.2">
      <c r="A27" s="53" t="s">
        <v>203</v>
      </c>
      <c r="B27" s="40" t="s">
        <v>203</v>
      </c>
      <c r="C27" s="40"/>
      <c r="D27" s="54"/>
      <c r="E27" s="74"/>
      <c r="F27" s="40"/>
      <c r="G27" s="54"/>
      <c r="H27" s="62"/>
      <c r="I27" s="65"/>
      <c r="J27" s="41"/>
      <c r="K27" s="41"/>
      <c r="L27" s="54"/>
      <c r="M27" s="53"/>
      <c r="N27" s="70"/>
      <c r="O27" s="53"/>
      <c r="P27" s="40"/>
      <c r="Q27" s="54"/>
      <c r="R27" s="101"/>
      <c r="S27" s="103" t="e">
        <f t="shared" si="11"/>
        <v>#N/A</v>
      </c>
      <c r="T27" s="36" t="e">
        <f t="shared" si="12"/>
        <v>#N/A</v>
      </c>
      <c r="U27" s="36" t="e">
        <f t="shared" si="13"/>
        <v>#N/A</v>
      </c>
      <c r="V27" s="36" t="e">
        <f t="shared" si="14"/>
        <v>#N/A</v>
      </c>
      <c r="W27" s="36" t="e">
        <f t="shared" si="15"/>
        <v>#N/A</v>
      </c>
      <c r="X27" s="36" t="e">
        <f t="shared" si="16"/>
        <v>#N/A</v>
      </c>
      <c r="Y27" s="36" t="e">
        <f t="shared" si="17"/>
        <v>#N/A</v>
      </c>
      <c r="Z27" s="37" t="e">
        <f t="shared" si="18"/>
        <v>#N/A</v>
      </c>
      <c r="AA27" s="37" t="e">
        <f t="shared" si="19"/>
        <v>#N/A</v>
      </c>
      <c r="AB27" s="37" t="e">
        <f t="shared" si="20"/>
        <v>#N/A</v>
      </c>
      <c r="AC27" s="37" t="e">
        <f t="shared" si="21"/>
        <v>#N/A</v>
      </c>
      <c r="AD27" s="38" t="e">
        <f t="shared" si="10"/>
        <v>#N/A</v>
      </c>
    </row>
    <row r="28" spans="1:30" ht="15" x14ac:dyDescent="0.2">
      <c r="A28" s="53" t="s">
        <v>203</v>
      </c>
      <c r="B28" s="40" t="s">
        <v>203</v>
      </c>
      <c r="C28" s="40"/>
      <c r="D28" s="54"/>
      <c r="E28" s="74"/>
      <c r="F28" s="40"/>
      <c r="G28" s="54"/>
      <c r="H28" s="62"/>
      <c r="I28" s="65"/>
      <c r="J28" s="41"/>
      <c r="K28" s="41"/>
      <c r="L28" s="54"/>
      <c r="M28" s="53"/>
      <c r="N28" s="70"/>
      <c r="O28" s="53"/>
      <c r="P28" s="40"/>
      <c r="Q28" s="54"/>
      <c r="R28" s="101"/>
      <c r="S28" s="103" t="e">
        <f t="shared" si="11"/>
        <v>#N/A</v>
      </c>
      <c r="T28" s="36" t="e">
        <f t="shared" si="12"/>
        <v>#N/A</v>
      </c>
      <c r="U28" s="36" t="e">
        <f t="shared" si="13"/>
        <v>#N/A</v>
      </c>
      <c r="V28" s="36" t="e">
        <f t="shared" si="14"/>
        <v>#N/A</v>
      </c>
      <c r="W28" s="36" t="e">
        <f t="shared" si="15"/>
        <v>#N/A</v>
      </c>
      <c r="X28" s="36" t="e">
        <f t="shared" si="16"/>
        <v>#N/A</v>
      </c>
      <c r="Y28" s="36" t="e">
        <f t="shared" si="17"/>
        <v>#N/A</v>
      </c>
      <c r="Z28" s="37" t="e">
        <f t="shared" si="18"/>
        <v>#N/A</v>
      </c>
      <c r="AA28" s="37" t="e">
        <f t="shared" si="19"/>
        <v>#N/A</v>
      </c>
      <c r="AB28" s="37" t="e">
        <f t="shared" si="20"/>
        <v>#N/A</v>
      </c>
      <c r="AC28" s="37" t="e">
        <f t="shared" si="21"/>
        <v>#N/A</v>
      </c>
      <c r="AD28" s="38" t="e">
        <f t="shared" si="10"/>
        <v>#N/A</v>
      </c>
    </row>
    <row r="29" spans="1:30" ht="15" x14ac:dyDescent="0.2">
      <c r="A29" s="53" t="s">
        <v>203</v>
      </c>
      <c r="B29" s="40" t="s">
        <v>203</v>
      </c>
      <c r="C29" s="40"/>
      <c r="D29" s="54"/>
      <c r="E29" s="74"/>
      <c r="F29" s="40"/>
      <c r="G29" s="54"/>
      <c r="H29" s="62"/>
      <c r="I29" s="65"/>
      <c r="J29" s="41"/>
      <c r="K29" s="41"/>
      <c r="L29" s="54"/>
      <c r="M29" s="53"/>
      <c r="N29" s="70"/>
      <c r="O29" s="53"/>
      <c r="P29" s="40"/>
      <c r="Q29" s="54"/>
      <c r="R29" s="101"/>
      <c r="S29" s="103" t="e">
        <f t="shared" si="11"/>
        <v>#N/A</v>
      </c>
      <c r="T29" s="36" t="e">
        <f t="shared" si="12"/>
        <v>#N/A</v>
      </c>
      <c r="U29" s="36" t="e">
        <f t="shared" si="13"/>
        <v>#N/A</v>
      </c>
      <c r="V29" s="36" t="e">
        <f t="shared" si="14"/>
        <v>#N/A</v>
      </c>
      <c r="W29" s="36" t="e">
        <f t="shared" si="15"/>
        <v>#N/A</v>
      </c>
      <c r="X29" s="36" t="e">
        <f t="shared" si="16"/>
        <v>#N/A</v>
      </c>
      <c r="Y29" s="36" t="e">
        <f t="shared" si="17"/>
        <v>#N/A</v>
      </c>
      <c r="Z29" s="37" t="e">
        <f t="shared" si="18"/>
        <v>#N/A</v>
      </c>
      <c r="AA29" s="37" t="e">
        <f t="shared" si="19"/>
        <v>#N/A</v>
      </c>
      <c r="AB29" s="37" t="e">
        <f t="shared" si="20"/>
        <v>#N/A</v>
      </c>
      <c r="AC29" s="37" t="e">
        <f t="shared" si="21"/>
        <v>#N/A</v>
      </c>
      <c r="AD29" s="38" t="e">
        <f t="shared" si="10"/>
        <v>#N/A</v>
      </c>
    </row>
    <row r="30" spans="1:30" ht="15" x14ac:dyDescent="0.2">
      <c r="A30" s="53" t="s">
        <v>203</v>
      </c>
      <c r="B30" s="40" t="s">
        <v>203</v>
      </c>
      <c r="C30" s="40"/>
      <c r="D30" s="54"/>
      <c r="E30" s="74"/>
      <c r="F30" s="40"/>
      <c r="G30" s="54"/>
      <c r="H30" s="62"/>
      <c r="I30" s="65"/>
      <c r="J30" s="41"/>
      <c r="K30" s="41"/>
      <c r="L30" s="54"/>
      <c r="M30" s="53"/>
      <c r="N30" s="70"/>
      <c r="O30" s="53"/>
      <c r="P30" s="40"/>
      <c r="Q30" s="54"/>
      <c r="R30" s="101"/>
      <c r="S30" s="103" t="e">
        <f t="shared" si="11"/>
        <v>#N/A</v>
      </c>
      <c r="T30" s="36" t="e">
        <f t="shared" si="12"/>
        <v>#N/A</v>
      </c>
      <c r="U30" s="36" t="e">
        <f t="shared" si="13"/>
        <v>#N/A</v>
      </c>
      <c r="V30" s="36" t="e">
        <f t="shared" si="14"/>
        <v>#N/A</v>
      </c>
      <c r="W30" s="36" t="e">
        <f t="shared" si="15"/>
        <v>#N/A</v>
      </c>
      <c r="X30" s="36" t="e">
        <f t="shared" si="16"/>
        <v>#N/A</v>
      </c>
      <c r="Y30" s="36" t="e">
        <f t="shared" si="17"/>
        <v>#N/A</v>
      </c>
      <c r="Z30" s="37" t="e">
        <f t="shared" si="18"/>
        <v>#N/A</v>
      </c>
      <c r="AA30" s="37" t="e">
        <f t="shared" si="19"/>
        <v>#N/A</v>
      </c>
      <c r="AB30" s="37" t="e">
        <f t="shared" si="20"/>
        <v>#N/A</v>
      </c>
      <c r="AC30" s="37" t="e">
        <f t="shared" si="21"/>
        <v>#N/A</v>
      </c>
      <c r="AD30" s="38" t="e">
        <f t="shared" si="10"/>
        <v>#N/A</v>
      </c>
    </row>
    <row r="31" spans="1:30" ht="15" x14ac:dyDescent="0.2">
      <c r="A31" s="53" t="s">
        <v>203</v>
      </c>
      <c r="B31" s="40" t="s">
        <v>203</v>
      </c>
      <c r="C31" s="40"/>
      <c r="D31" s="54"/>
      <c r="E31" s="74"/>
      <c r="F31" s="40"/>
      <c r="G31" s="54"/>
      <c r="H31" s="62"/>
      <c r="I31" s="65"/>
      <c r="J31" s="41"/>
      <c r="K31" s="41"/>
      <c r="L31" s="54"/>
      <c r="M31" s="53"/>
      <c r="N31" s="70"/>
      <c r="O31" s="53"/>
      <c r="P31" s="40"/>
      <c r="Q31" s="54"/>
      <c r="R31" s="101"/>
      <c r="S31" s="103" t="e">
        <f t="shared" si="11"/>
        <v>#N/A</v>
      </c>
      <c r="T31" s="36" t="e">
        <f t="shared" si="12"/>
        <v>#N/A</v>
      </c>
      <c r="U31" s="36" t="e">
        <f t="shared" si="13"/>
        <v>#N/A</v>
      </c>
      <c r="V31" s="36" t="e">
        <f t="shared" si="14"/>
        <v>#N/A</v>
      </c>
      <c r="W31" s="36" t="e">
        <f t="shared" si="15"/>
        <v>#N/A</v>
      </c>
      <c r="X31" s="36" t="e">
        <f t="shared" si="16"/>
        <v>#N/A</v>
      </c>
      <c r="Y31" s="36" t="e">
        <f t="shared" si="17"/>
        <v>#N/A</v>
      </c>
      <c r="Z31" s="37" t="e">
        <f t="shared" si="18"/>
        <v>#N/A</v>
      </c>
      <c r="AA31" s="37" t="e">
        <f t="shared" si="19"/>
        <v>#N/A</v>
      </c>
      <c r="AB31" s="37" t="e">
        <f t="shared" si="20"/>
        <v>#N/A</v>
      </c>
      <c r="AC31" s="37" t="e">
        <f t="shared" si="21"/>
        <v>#N/A</v>
      </c>
      <c r="AD31" s="38" t="e">
        <f t="shared" si="10"/>
        <v>#N/A</v>
      </c>
    </row>
    <row r="32" spans="1:30" ht="15" x14ac:dyDescent="0.2">
      <c r="A32" s="53" t="s">
        <v>203</v>
      </c>
      <c r="B32" s="40" t="s">
        <v>203</v>
      </c>
      <c r="C32" s="40"/>
      <c r="D32" s="54"/>
      <c r="E32" s="74"/>
      <c r="F32" s="40"/>
      <c r="G32" s="54"/>
      <c r="H32" s="62"/>
      <c r="I32" s="65"/>
      <c r="J32" s="41"/>
      <c r="K32" s="41"/>
      <c r="L32" s="54"/>
      <c r="M32" s="53"/>
      <c r="N32" s="70"/>
      <c r="O32" s="53"/>
      <c r="P32" s="40"/>
      <c r="Q32" s="54"/>
      <c r="R32" s="101"/>
      <c r="S32" s="103" t="e">
        <f t="shared" si="11"/>
        <v>#N/A</v>
      </c>
      <c r="T32" s="36" t="e">
        <f t="shared" si="12"/>
        <v>#N/A</v>
      </c>
      <c r="U32" s="36" t="e">
        <f t="shared" si="13"/>
        <v>#N/A</v>
      </c>
      <c r="V32" s="36" t="e">
        <f t="shared" si="14"/>
        <v>#N/A</v>
      </c>
      <c r="W32" s="36" t="e">
        <f t="shared" si="15"/>
        <v>#N/A</v>
      </c>
      <c r="X32" s="36" t="e">
        <f t="shared" si="16"/>
        <v>#N/A</v>
      </c>
      <c r="Y32" s="36" t="e">
        <f t="shared" si="17"/>
        <v>#N/A</v>
      </c>
      <c r="Z32" s="37" t="e">
        <f t="shared" si="18"/>
        <v>#N/A</v>
      </c>
      <c r="AA32" s="37" t="e">
        <f t="shared" si="19"/>
        <v>#N/A</v>
      </c>
      <c r="AB32" s="37" t="e">
        <f t="shared" si="20"/>
        <v>#N/A</v>
      </c>
      <c r="AC32" s="37" t="e">
        <f t="shared" si="21"/>
        <v>#N/A</v>
      </c>
      <c r="AD32" s="38" t="e">
        <f t="shared" si="10"/>
        <v>#N/A</v>
      </c>
    </row>
    <row r="33" spans="1:30" ht="15" x14ac:dyDescent="0.2">
      <c r="A33" s="53" t="s">
        <v>203</v>
      </c>
      <c r="B33" s="40" t="s">
        <v>203</v>
      </c>
      <c r="C33" s="40"/>
      <c r="D33" s="54"/>
      <c r="E33" s="74"/>
      <c r="F33" s="40"/>
      <c r="G33" s="54"/>
      <c r="H33" s="62"/>
      <c r="I33" s="65"/>
      <c r="J33" s="41"/>
      <c r="K33" s="41"/>
      <c r="L33" s="54"/>
      <c r="M33" s="53"/>
      <c r="N33" s="70"/>
      <c r="O33" s="53"/>
      <c r="P33" s="40"/>
      <c r="Q33" s="54"/>
      <c r="R33" s="101"/>
      <c r="S33" s="103" t="e">
        <f t="shared" si="11"/>
        <v>#N/A</v>
      </c>
      <c r="T33" s="36" t="e">
        <f t="shared" si="12"/>
        <v>#N/A</v>
      </c>
      <c r="U33" s="36" t="e">
        <f t="shared" si="13"/>
        <v>#N/A</v>
      </c>
      <c r="V33" s="36" t="e">
        <f t="shared" si="14"/>
        <v>#N/A</v>
      </c>
      <c r="W33" s="36" t="e">
        <f t="shared" si="15"/>
        <v>#N/A</v>
      </c>
      <c r="X33" s="36" t="e">
        <f t="shared" si="16"/>
        <v>#N/A</v>
      </c>
      <c r="Y33" s="36" t="e">
        <f t="shared" si="17"/>
        <v>#N/A</v>
      </c>
      <c r="Z33" s="37" t="e">
        <f t="shared" si="18"/>
        <v>#N/A</v>
      </c>
      <c r="AA33" s="37" t="e">
        <f t="shared" si="19"/>
        <v>#N/A</v>
      </c>
      <c r="AB33" s="37" t="e">
        <f t="shared" si="20"/>
        <v>#N/A</v>
      </c>
      <c r="AC33" s="37" t="e">
        <f t="shared" si="21"/>
        <v>#N/A</v>
      </c>
      <c r="AD33" s="38" t="e">
        <f t="shared" si="10"/>
        <v>#N/A</v>
      </c>
    </row>
    <row r="34" spans="1:30" ht="15" x14ac:dyDescent="0.2">
      <c r="A34" s="53" t="s">
        <v>203</v>
      </c>
      <c r="B34" s="40" t="s">
        <v>203</v>
      </c>
      <c r="C34" s="40"/>
      <c r="D34" s="54"/>
      <c r="E34" s="74"/>
      <c r="F34" s="40"/>
      <c r="G34" s="54"/>
      <c r="H34" s="62"/>
      <c r="I34" s="65"/>
      <c r="J34" s="41"/>
      <c r="K34" s="41"/>
      <c r="L34" s="54"/>
      <c r="M34" s="53"/>
      <c r="N34" s="70"/>
      <c r="O34" s="53"/>
      <c r="P34" s="40"/>
      <c r="Q34" s="54"/>
      <c r="R34" s="101"/>
      <c r="S34" s="103" t="e">
        <f t="shared" si="11"/>
        <v>#N/A</v>
      </c>
      <c r="T34" s="36" t="e">
        <f t="shared" si="12"/>
        <v>#N/A</v>
      </c>
      <c r="U34" s="36" t="e">
        <f t="shared" si="13"/>
        <v>#N/A</v>
      </c>
      <c r="V34" s="36" t="e">
        <f t="shared" si="14"/>
        <v>#N/A</v>
      </c>
      <c r="W34" s="36" t="e">
        <f t="shared" si="15"/>
        <v>#N/A</v>
      </c>
      <c r="X34" s="36" t="e">
        <f t="shared" si="16"/>
        <v>#N/A</v>
      </c>
      <c r="Y34" s="36" t="e">
        <f t="shared" si="17"/>
        <v>#N/A</v>
      </c>
      <c r="Z34" s="37" t="e">
        <f t="shared" si="18"/>
        <v>#N/A</v>
      </c>
      <c r="AA34" s="37" t="e">
        <f t="shared" si="19"/>
        <v>#N/A</v>
      </c>
      <c r="AB34" s="37" t="e">
        <f t="shared" si="20"/>
        <v>#N/A</v>
      </c>
      <c r="AC34" s="37" t="e">
        <f t="shared" si="21"/>
        <v>#N/A</v>
      </c>
      <c r="AD34" s="38" t="e">
        <f t="shared" si="10"/>
        <v>#N/A</v>
      </c>
    </row>
    <row r="35" spans="1:30" ht="15" x14ac:dyDescent="0.2">
      <c r="A35" s="53" t="s">
        <v>203</v>
      </c>
      <c r="B35" s="40" t="s">
        <v>203</v>
      </c>
      <c r="C35" s="40"/>
      <c r="D35" s="54"/>
      <c r="E35" s="74"/>
      <c r="F35" s="40"/>
      <c r="G35" s="54"/>
      <c r="H35" s="62"/>
      <c r="I35" s="65"/>
      <c r="J35" s="41"/>
      <c r="K35" s="41"/>
      <c r="L35" s="54"/>
      <c r="M35" s="53"/>
      <c r="N35" s="70"/>
      <c r="O35" s="53"/>
      <c r="P35" s="40"/>
      <c r="Q35" s="54"/>
      <c r="R35" s="101"/>
      <c r="S35" s="103" t="e">
        <f t="shared" si="11"/>
        <v>#N/A</v>
      </c>
      <c r="T35" s="36" t="e">
        <f t="shared" si="12"/>
        <v>#N/A</v>
      </c>
      <c r="U35" s="36" t="e">
        <f t="shared" si="13"/>
        <v>#N/A</v>
      </c>
      <c r="V35" s="36" t="e">
        <f t="shared" si="14"/>
        <v>#N/A</v>
      </c>
      <c r="W35" s="36" t="e">
        <f t="shared" si="15"/>
        <v>#N/A</v>
      </c>
      <c r="X35" s="36" t="e">
        <f t="shared" si="16"/>
        <v>#N/A</v>
      </c>
      <c r="Y35" s="36" t="e">
        <f t="shared" si="17"/>
        <v>#N/A</v>
      </c>
      <c r="Z35" s="37" t="e">
        <f t="shared" si="18"/>
        <v>#N/A</v>
      </c>
      <c r="AA35" s="37" t="e">
        <f t="shared" si="19"/>
        <v>#N/A</v>
      </c>
      <c r="AB35" s="37" t="e">
        <f t="shared" si="20"/>
        <v>#N/A</v>
      </c>
      <c r="AC35" s="37" t="e">
        <f t="shared" si="21"/>
        <v>#N/A</v>
      </c>
      <c r="AD35" s="38" t="e">
        <f t="shared" si="10"/>
        <v>#N/A</v>
      </c>
    </row>
    <row r="36" spans="1:30" ht="15" x14ac:dyDescent="0.2">
      <c r="A36" s="53" t="s">
        <v>203</v>
      </c>
      <c r="B36" s="40" t="s">
        <v>203</v>
      </c>
      <c r="C36" s="40"/>
      <c r="D36" s="54"/>
      <c r="E36" s="74"/>
      <c r="F36" s="40"/>
      <c r="G36" s="54"/>
      <c r="H36" s="62"/>
      <c r="I36" s="65"/>
      <c r="J36" s="41"/>
      <c r="K36" s="41"/>
      <c r="L36" s="54"/>
      <c r="M36" s="53"/>
      <c r="N36" s="70"/>
      <c r="O36" s="53"/>
      <c r="P36" s="40"/>
      <c r="Q36" s="54"/>
      <c r="R36" s="101"/>
      <c r="S36" s="103" t="e">
        <f t="shared" si="11"/>
        <v>#N/A</v>
      </c>
      <c r="T36" s="36" t="e">
        <f t="shared" si="12"/>
        <v>#N/A</v>
      </c>
      <c r="U36" s="36" t="e">
        <f t="shared" si="13"/>
        <v>#N/A</v>
      </c>
      <c r="V36" s="36" t="e">
        <f t="shared" si="14"/>
        <v>#N/A</v>
      </c>
      <c r="W36" s="36" t="e">
        <f t="shared" si="15"/>
        <v>#N/A</v>
      </c>
      <c r="X36" s="36" t="e">
        <f t="shared" si="16"/>
        <v>#N/A</v>
      </c>
      <c r="Y36" s="36" t="e">
        <f t="shared" si="17"/>
        <v>#N/A</v>
      </c>
      <c r="Z36" s="37" t="e">
        <f t="shared" si="18"/>
        <v>#N/A</v>
      </c>
      <c r="AA36" s="37" t="e">
        <f t="shared" si="19"/>
        <v>#N/A</v>
      </c>
      <c r="AB36" s="37" t="e">
        <f t="shared" si="20"/>
        <v>#N/A</v>
      </c>
      <c r="AC36" s="37" t="e">
        <f t="shared" si="21"/>
        <v>#N/A</v>
      </c>
      <c r="AD36" s="38" t="e">
        <f t="shared" si="10"/>
        <v>#N/A</v>
      </c>
    </row>
    <row r="37" spans="1:30" ht="15" x14ac:dyDescent="0.2">
      <c r="A37" s="53" t="s">
        <v>203</v>
      </c>
      <c r="B37" s="40" t="s">
        <v>203</v>
      </c>
      <c r="C37" s="40"/>
      <c r="D37" s="54"/>
      <c r="E37" s="74"/>
      <c r="F37" s="40"/>
      <c r="G37" s="54"/>
      <c r="H37" s="62"/>
      <c r="I37" s="65"/>
      <c r="J37" s="41"/>
      <c r="K37" s="41"/>
      <c r="L37" s="54"/>
      <c r="M37" s="53"/>
      <c r="N37" s="70"/>
      <c r="O37" s="53"/>
      <c r="P37" s="40"/>
      <c r="Q37" s="54"/>
      <c r="R37" s="101"/>
      <c r="S37" s="103" t="e">
        <f t="shared" si="11"/>
        <v>#N/A</v>
      </c>
      <c r="T37" s="36" t="e">
        <f t="shared" si="12"/>
        <v>#N/A</v>
      </c>
      <c r="U37" s="36" t="e">
        <f t="shared" si="13"/>
        <v>#N/A</v>
      </c>
      <c r="V37" s="36" t="e">
        <f t="shared" si="14"/>
        <v>#N/A</v>
      </c>
      <c r="W37" s="36" t="e">
        <f t="shared" si="15"/>
        <v>#N/A</v>
      </c>
      <c r="X37" s="36" t="e">
        <f t="shared" si="16"/>
        <v>#N/A</v>
      </c>
      <c r="Y37" s="36" t="e">
        <f t="shared" si="17"/>
        <v>#N/A</v>
      </c>
      <c r="Z37" s="37" t="e">
        <f t="shared" si="18"/>
        <v>#N/A</v>
      </c>
      <c r="AA37" s="37" t="e">
        <f t="shared" si="19"/>
        <v>#N/A</v>
      </c>
      <c r="AB37" s="37" t="e">
        <f t="shared" si="20"/>
        <v>#N/A</v>
      </c>
      <c r="AC37" s="37" t="e">
        <f t="shared" si="21"/>
        <v>#N/A</v>
      </c>
      <c r="AD37" s="38" t="e">
        <f t="shared" si="10"/>
        <v>#N/A</v>
      </c>
    </row>
    <row r="38" spans="1:30" ht="15" x14ac:dyDescent="0.2">
      <c r="A38" s="53" t="s">
        <v>203</v>
      </c>
      <c r="B38" s="40" t="s">
        <v>203</v>
      </c>
      <c r="C38" s="40"/>
      <c r="D38" s="54"/>
      <c r="E38" s="74"/>
      <c r="F38" s="40"/>
      <c r="G38" s="54"/>
      <c r="H38" s="62"/>
      <c r="I38" s="65"/>
      <c r="J38" s="41"/>
      <c r="K38" s="41"/>
      <c r="L38" s="54"/>
      <c r="M38" s="53"/>
      <c r="N38" s="70"/>
      <c r="O38" s="53"/>
      <c r="P38" s="40"/>
      <c r="Q38" s="54"/>
      <c r="R38" s="101"/>
      <c r="S38" s="103" t="e">
        <f t="shared" si="11"/>
        <v>#N/A</v>
      </c>
      <c r="T38" s="36" t="e">
        <f t="shared" si="12"/>
        <v>#N/A</v>
      </c>
      <c r="U38" s="36" t="e">
        <f t="shared" si="13"/>
        <v>#N/A</v>
      </c>
      <c r="V38" s="36" t="e">
        <f t="shared" si="14"/>
        <v>#N/A</v>
      </c>
      <c r="W38" s="36" t="e">
        <f t="shared" si="15"/>
        <v>#N/A</v>
      </c>
      <c r="X38" s="36" t="e">
        <f t="shared" si="16"/>
        <v>#N/A</v>
      </c>
      <c r="Y38" s="36" t="e">
        <f t="shared" si="17"/>
        <v>#N/A</v>
      </c>
      <c r="Z38" s="37" t="e">
        <f t="shared" si="18"/>
        <v>#N/A</v>
      </c>
      <c r="AA38" s="37" t="e">
        <f t="shared" si="19"/>
        <v>#N/A</v>
      </c>
      <c r="AB38" s="37" t="e">
        <f t="shared" si="20"/>
        <v>#N/A</v>
      </c>
      <c r="AC38" s="37" t="e">
        <f t="shared" si="21"/>
        <v>#N/A</v>
      </c>
      <c r="AD38" s="38" t="e">
        <f t="shared" si="10"/>
        <v>#N/A</v>
      </c>
    </row>
    <row r="39" spans="1:30" ht="15" x14ac:dyDescent="0.2">
      <c r="A39" s="53" t="s">
        <v>203</v>
      </c>
      <c r="B39" s="40" t="s">
        <v>203</v>
      </c>
      <c r="C39" s="40"/>
      <c r="D39" s="54"/>
      <c r="E39" s="74"/>
      <c r="F39" s="40"/>
      <c r="G39" s="54"/>
      <c r="H39" s="62"/>
      <c r="I39" s="65"/>
      <c r="J39" s="41"/>
      <c r="K39" s="41"/>
      <c r="L39" s="54"/>
      <c r="M39" s="53"/>
      <c r="N39" s="70"/>
      <c r="O39" s="53"/>
      <c r="P39" s="40"/>
      <c r="Q39" s="54"/>
      <c r="R39" s="101"/>
      <c r="S39" s="103" t="e">
        <f t="shared" si="11"/>
        <v>#N/A</v>
      </c>
      <c r="T39" s="36" t="e">
        <f t="shared" si="12"/>
        <v>#N/A</v>
      </c>
      <c r="U39" s="36" t="e">
        <f t="shared" si="13"/>
        <v>#N/A</v>
      </c>
      <c r="V39" s="36" t="e">
        <f t="shared" si="14"/>
        <v>#N/A</v>
      </c>
      <c r="W39" s="36" t="e">
        <f t="shared" si="15"/>
        <v>#N/A</v>
      </c>
      <c r="X39" s="36" t="e">
        <f t="shared" si="16"/>
        <v>#N/A</v>
      </c>
      <c r="Y39" s="36" t="e">
        <f t="shared" si="17"/>
        <v>#N/A</v>
      </c>
      <c r="Z39" s="37" t="e">
        <f t="shared" si="18"/>
        <v>#N/A</v>
      </c>
      <c r="AA39" s="37" t="e">
        <f t="shared" si="19"/>
        <v>#N/A</v>
      </c>
      <c r="AB39" s="37" t="e">
        <f t="shared" si="20"/>
        <v>#N/A</v>
      </c>
      <c r="AC39" s="37" t="e">
        <f t="shared" si="21"/>
        <v>#N/A</v>
      </c>
      <c r="AD39" s="38" t="e">
        <f t="shared" si="10"/>
        <v>#N/A</v>
      </c>
    </row>
    <row r="40" spans="1:30" ht="15" x14ac:dyDescent="0.2">
      <c r="A40" s="53" t="s">
        <v>203</v>
      </c>
      <c r="B40" s="40" t="s">
        <v>203</v>
      </c>
      <c r="C40" s="40"/>
      <c r="D40" s="54"/>
      <c r="E40" s="74"/>
      <c r="F40" s="40"/>
      <c r="G40" s="54"/>
      <c r="H40" s="62"/>
      <c r="I40" s="65"/>
      <c r="J40" s="41"/>
      <c r="K40" s="41"/>
      <c r="L40" s="54"/>
      <c r="M40" s="53"/>
      <c r="N40" s="70"/>
      <c r="O40" s="53"/>
      <c r="P40" s="40"/>
      <c r="Q40" s="54"/>
      <c r="R40" s="101"/>
      <c r="S40" s="103" t="e">
        <f t="shared" si="11"/>
        <v>#N/A</v>
      </c>
      <c r="T40" s="36" t="e">
        <f t="shared" si="12"/>
        <v>#N/A</v>
      </c>
      <c r="U40" s="36" t="e">
        <f t="shared" si="13"/>
        <v>#N/A</v>
      </c>
      <c r="V40" s="36" t="e">
        <f t="shared" si="14"/>
        <v>#N/A</v>
      </c>
      <c r="W40" s="36" t="e">
        <f t="shared" si="15"/>
        <v>#N/A</v>
      </c>
      <c r="X40" s="36" t="e">
        <f t="shared" si="16"/>
        <v>#N/A</v>
      </c>
      <c r="Y40" s="36" t="e">
        <f t="shared" si="17"/>
        <v>#N/A</v>
      </c>
      <c r="Z40" s="37" t="e">
        <f t="shared" si="18"/>
        <v>#N/A</v>
      </c>
      <c r="AA40" s="37" t="e">
        <f t="shared" si="19"/>
        <v>#N/A</v>
      </c>
      <c r="AB40" s="37" t="e">
        <f t="shared" si="20"/>
        <v>#N/A</v>
      </c>
      <c r="AC40" s="37" t="e">
        <f t="shared" si="21"/>
        <v>#N/A</v>
      </c>
      <c r="AD40" s="38" t="e">
        <f t="shared" si="10"/>
        <v>#N/A</v>
      </c>
    </row>
    <row r="41" spans="1:30" ht="15" x14ac:dyDescent="0.2">
      <c r="A41" s="53" t="s">
        <v>203</v>
      </c>
      <c r="B41" s="40" t="s">
        <v>203</v>
      </c>
      <c r="C41" s="40"/>
      <c r="D41" s="54"/>
      <c r="E41" s="74"/>
      <c r="F41" s="40"/>
      <c r="G41" s="54"/>
      <c r="H41" s="62"/>
      <c r="I41" s="65"/>
      <c r="J41" s="41"/>
      <c r="K41" s="41"/>
      <c r="L41" s="54"/>
      <c r="M41" s="53"/>
      <c r="N41" s="70"/>
      <c r="O41" s="53"/>
      <c r="P41" s="40"/>
      <c r="Q41" s="54"/>
      <c r="R41" s="101"/>
      <c r="S41" s="103" t="e">
        <f t="shared" si="11"/>
        <v>#N/A</v>
      </c>
      <c r="T41" s="36" t="e">
        <f t="shared" si="12"/>
        <v>#N/A</v>
      </c>
      <c r="U41" s="36" t="e">
        <f t="shared" si="13"/>
        <v>#N/A</v>
      </c>
      <c r="V41" s="36" t="e">
        <f t="shared" si="14"/>
        <v>#N/A</v>
      </c>
      <c r="W41" s="36" t="e">
        <f t="shared" si="15"/>
        <v>#N/A</v>
      </c>
      <c r="X41" s="36" t="e">
        <f t="shared" si="16"/>
        <v>#N/A</v>
      </c>
      <c r="Y41" s="36" t="e">
        <f t="shared" si="17"/>
        <v>#N/A</v>
      </c>
      <c r="Z41" s="37" t="e">
        <f t="shared" si="18"/>
        <v>#N/A</v>
      </c>
      <c r="AA41" s="37" t="e">
        <f t="shared" si="19"/>
        <v>#N/A</v>
      </c>
      <c r="AB41" s="37" t="e">
        <f t="shared" si="20"/>
        <v>#N/A</v>
      </c>
      <c r="AC41" s="37" t="e">
        <f t="shared" si="21"/>
        <v>#N/A</v>
      </c>
      <c r="AD41" s="38" t="e">
        <f t="shared" si="10"/>
        <v>#N/A</v>
      </c>
    </row>
    <row r="42" spans="1:30" ht="15" x14ac:dyDescent="0.2">
      <c r="A42" s="53" t="s">
        <v>203</v>
      </c>
      <c r="B42" s="40" t="s">
        <v>203</v>
      </c>
      <c r="C42" s="40"/>
      <c r="D42" s="54"/>
      <c r="E42" s="74"/>
      <c r="F42" s="40"/>
      <c r="G42" s="54"/>
      <c r="H42" s="62"/>
      <c r="I42" s="65"/>
      <c r="J42" s="41"/>
      <c r="K42" s="41"/>
      <c r="L42" s="54"/>
      <c r="M42" s="53"/>
      <c r="N42" s="70"/>
      <c r="O42" s="53"/>
      <c r="P42" s="40"/>
      <c r="Q42" s="54"/>
      <c r="R42" s="101"/>
      <c r="S42" s="103" t="e">
        <f t="shared" si="11"/>
        <v>#N/A</v>
      </c>
      <c r="T42" s="36" t="e">
        <f t="shared" si="12"/>
        <v>#N/A</v>
      </c>
      <c r="U42" s="36" t="e">
        <f t="shared" si="13"/>
        <v>#N/A</v>
      </c>
      <c r="V42" s="36" t="e">
        <f t="shared" si="14"/>
        <v>#N/A</v>
      </c>
      <c r="W42" s="36" t="e">
        <f t="shared" si="15"/>
        <v>#N/A</v>
      </c>
      <c r="X42" s="36" t="e">
        <f t="shared" si="16"/>
        <v>#N/A</v>
      </c>
      <c r="Y42" s="36" t="e">
        <f t="shared" si="17"/>
        <v>#N/A</v>
      </c>
      <c r="Z42" s="37" t="e">
        <f t="shared" si="18"/>
        <v>#N/A</v>
      </c>
      <c r="AA42" s="37" t="e">
        <f t="shared" si="19"/>
        <v>#N/A</v>
      </c>
      <c r="AB42" s="37" t="e">
        <f t="shared" si="20"/>
        <v>#N/A</v>
      </c>
      <c r="AC42" s="37" t="e">
        <f t="shared" si="21"/>
        <v>#N/A</v>
      </c>
      <c r="AD42" s="38" t="e">
        <f t="shared" si="10"/>
        <v>#N/A</v>
      </c>
    </row>
    <row r="43" spans="1:30" ht="15" x14ac:dyDescent="0.2">
      <c r="A43" s="53" t="s">
        <v>203</v>
      </c>
      <c r="B43" s="40" t="s">
        <v>203</v>
      </c>
      <c r="C43" s="40"/>
      <c r="D43" s="54"/>
      <c r="E43" s="74"/>
      <c r="F43" s="40"/>
      <c r="G43" s="54"/>
      <c r="H43" s="62"/>
      <c r="I43" s="65"/>
      <c r="J43" s="41"/>
      <c r="K43" s="41"/>
      <c r="L43" s="54"/>
      <c r="M43" s="53"/>
      <c r="N43" s="70"/>
      <c r="O43" s="53"/>
      <c r="P43" s="40"/>
      <c r="Q43" s="54"/>
      <c r="R43" s="101"/>
      <c r="S43" s="103" t="e">
        <f t="shared" si="11"/>
        <v>#N/A</v>
      </c>
      <c r="T43" s="36" t="e">
        <f t="shared" si="12"/>
        <v>#N/A</v>
      </c>
      <c r="U43" s="36" t="e">
        <f t="shared" si="13"/>
        <v>#N/A</v>
      </c>
      <c r="V43" s="36" t="e">
        <f t="shared" si="14"/>
        <v>#N/A</v>
      </c>
      <c r="W43" s="36" t="e">
        <f t="shared" si="15"/>
        <v>#N/A</v>
      </c>
      <c r="X43" s="36" t="e">
        <f t="shared" si="16"/>
        <v>#N/A</v>
      </c>
      <c r="Y43" s="36" t="e">
        <f t="shared" si="17"/>
        <v>#N/A</v>
      </c>
      <c r="Z43" s="37" t="e">
        <f t="shared" si="18"/>
        <v>#N/A</v>
      </c>
      <c r="AA43" s="37" t="e">
        <f t="shared" si="19"/>
        <v>#N/A</v>
      </c>
      <c r="AB43" s="37" t="e">
        <f t="shared" si="20"/>
        <v>#N/A</v>
      </c>
      <c r="AC43" s="37" t="e">
        <f t="shared" si="21"/>
        <v>#N/A</v>
      </c>
      <c r="AD43" s="38" t="e">
        <f t="shared" si="10"/>
        <v>#N/A</v>
      </c>
    </row>
    <row r="44" spans="1:30" ht="15" x14ac:dyDescent="0.2">
      <c r="A44" s="53" t="s">
        <v>203</v>
      </c>
      <c r="B44" s="40" t="s">
        <v>203</v>
      </c>
      <c r="C44" s="40"/>
      <c r="D44" s="54"/>
      <c r="E44" s="74"/>
      <c r="F44" s="40"/>
      <c r="G44" s="54"/>
      <c r="H44" s="62"/>
      <c r="I44" s="65"/>
      <c r="J44" s="41"/>
      <c r="K44" s="41"/>
      <c r="L44" s="54"/>
      <c r="M44" s="53"/>
      <c r="N44" s="70"/>
      <c r="O44" s="53"/>
      <c r="P44" s="40"/>
      <c r="Q44" s="54"/>
      <c r="R44" s="101"/>
      <c r="S44" s="103" t="e">
        <f t="shared" si="11"/>
        <v>#N/A</v>
      </c>
      <c r="T44" s="36" t="e">
        <f t="shared" si="12"/>
        <v>#N/A</v>
      </c>
      <c r="U44" s="36" t="e">
        <f t="shared" si="13"/>
        <v>#N/A</v>
      </c>
      <c r="V44" s="36" t="e">
        <f t="shared" si="14"/>
        <v>#N/A</v>
      </c>
      <c r="W44" s="36" t="e">
        <f t="shared" si="15"/>
        <v>#N/A</v>
      </c>
      <c r="X44" s="36" t="e">
        <f t="shared" si="16"/>
        <v>#N/A</v>
      </c>
      <c r="Y44" s="36" t="e">
        <f t="shared" si="17"/>
        <v>#N/A</v>
      </c>
      <c r="Z44" s="37" t="e">
        <f t="shared" si="18"/>
        <v>#N/A</v>
      </c>
      <c r="AA44" s="37" t="e">
        <f t="shared" si="19"/>
        <v>#N/A</v>
      </c>
      <c r="AB44" s="37" t="e">
        <f t="shared" si="20"/>
        <v>#N/A</v>
      </c>
      <c r="AC44" s="37" t="e">
        <f t="shared" si="21"/>
        <v>#N/A</v>
      </c>
      <c r="AD44" s="38" t="e">
        <f t="shared" si="10"/>
        <v>#N/A</v>
      </c>
    </row>
    <row r="45" spans="1:30" ht="15" x14ac:dyDescent="0.2">
      <c r="A45" s="53" t="s">
        <v>203</v>
      </c>
      <c r="B45" s="40" t="s">
        <v>203</v>
      </c>
      <c r="C45" s="40"/>
      <c r="D45" s="54"/>
      <c r="E45" s="74"/>
      <c r="F45" s="40"/>
      <c r="G45" s="54"/>
      <c r="H45" s="62"/>
      <c r="I45" s="65"/>
      <c r="J45" s="41"/>
      <c r="K45" s="41"/>
      <c r="L45" s="54"/>
      <c r="M45" s="53"/>
      <c r="N45" s="70"/>
      <c r="O45" s="53"/>
      <c r="P45" s="40"/>
      <c r="Q45" s="54"/>
      <c r="R45" s="101"/>
      <c r="S45" s="103" t="e">
        <f t="shared" si="11"/>
        <v>#N/A</v>
      </c>
      <c r="T45" s="36" t="e">
        <f t="shared" si="12"/>
        <v>#N/A</v>
      </c>
      <c r="U45" s="36" t="e">
        <f t="shared" si="13"/>
        <v>#N/A</v>
      </c>
      <c r="V45" s="36" t="e">
        <f t="shared" si="14"/>
        <v>#N/A</v>
      </c>
      <c r="W45" s="36" t="e">
        <f t="shared" si="15"/>
        <v>#N/A</v>
      </c>
      <c r="X45" s="36" t="e">
        <f t="shared" si="16"/>
        <v>#N/A</v>
      </c>
      <c r="Y45" s="36" t="e">
        <f t="shared" si="17"/>
        <v>#N/A</v>
      </c>
      <c r="Z45" s="37" t="e">
        <f t="shared" si="18"/>
        <v>#N/A</v>
      </c>
      <c r="AA45" s="37" t="e">
        <f t="shared" si="19"/>
        <v>#N/A</v>
      </c>
      <c r="AB45" s="37" t="e">
        <f t="shared" si="20"/>
        <v>#N/A</v>
      </c>
      <c r="AC45" s="37" t="e">
        <f t="shared" si="21"/>
        <v>#N/A</v>
      </c>
      <c r="AD45" s="38" t="e">
        <f t="shared" si="10"/>
        <v>#N/A</v>
      </c>
    </row>
    <row r="46" spans="1:30" ht="15" x14ac:dyDescent="0.2">
      <c r="A46" s="53" t="s">
        <v>203</v>
      </c>
      <c r="B46" s="40" t="s">
        <v>203</v>
      </c>
      <c r="C46" s="40"/>
      <c r="D46" s="54"/>
      <c r="E46" s="74"/>
      <c r="F46" s="40"/>
      <c r="G46" s="54"/>
      <c r="H46" s="62"/>
      <c r="I46" s="65"/>
      <c r="J46" s="41"/>
      <c r="K46" s="41"/>
      <c r="L46" s="54"/>
      <c r="M46" s="53"/>
      <c r="N46" s="70"/>
      <c r="O46" s="53"/>
      <c r="P46" s="40"/>
      <c r="Q46" s="54"/>
      <c r="R46" s="101"/>
      <c r="S46" s="103" t="e">
        <f t="shared" si="11"/>
        <v>#N/A</v>
      </c>
      <c r="T46" s="36" t="e">
        <f t="shared" si="12"/>
        <v>#N/A</v>
      </c>
      <c r="U46" s="36" t="e">
        <f t="shared" si="13"/>
        <v>#N/A</v>
      </c>
      <c r="V46" s="36" t="e">
        <f t="shared" si="14"/>
        <v>#N/A</v>
      </c>
      <c r="W46" s="36" t="e">
        <f t="shared" si="15"/>
        <v>#N/A</v>
      </c>
      <c r="X46" s="36" t="e">
        <f t="shared" si="16"/>
        <v>#N/A</v>
      </c>
      <c r="Y46" s="36" t="e">
        <f t="shared" si="17"/>
        <v>#N/A</v>
      </c>
      <c r="Z46" s="37" t="e">
        <f t="shared" si="18"/>
        <v>#N/A</v>
      </c>
      <c r="AA46" s="37" t="e">
        <f t="shared" si="19"/>
        <v>#N/A</v>
      </c>
      <c r="AB46" s="37" t="e">
        <f t="shared" si="20"/>
        <v>#N/A</v>
      </c>
      <c r="AC46" s="37" t="e">
        <f t="shared" si="21"/>
        <v>#N/A</v>
      </c>
      <c r="AD46" s="38" t="e">
        <f t="shared" si="10"/>
        <v>#N/A</v>
      </c>
    </row>
    <row r="47" spans="1:30" ht="15" x14ac:dyDescent="0.2">
      <c r="A47" s="53" t="s">
        <v>203</v>
      </c>
      <c r="B47" s="40" t="s">
        <v>203</v>
      </c>
      <c r="C47" s="40"/>
      <c r="D47" s="54"/>
      <c r="E47" s="74"/>
      <c r="F47" s="40"/>
      <c r="G47" s="54"/>
      <c r="H47" s="62"/>
      <c r="I47" s="65"/>
      <c r="J47" s="41"/>
      <c r="K47" s="41"/>
      <c r="L47" s="54"/>
      <c r="M47" s="53"/>
      <c r="N47" s="70"/>
      <c r="O47" s="53"/>
      <c r="P47" s="40"/>
      <c r="Q47" s="54"/>
      <c r="R47" s="101"/>
      <c r="S47" s="103" t="e">
        <f t="shared" si="11"/>
        <v>#N/A</v>
      </c>
      <c r="T47" s="36" t="e">
        <f t="shared" si="12"/>
        <v>#N/A</v>
      </c>
      <c r="U47" s="36" t="e">
        <f t="shared" si="13"/>
        <v>#N/A</v>
      </c>
      <c r="V47" s="36" t="e">
        <f t="shared" si="14"/>
        <v>#N/A</v>
      </c>
      <c r="W47" s="36" t="e">
        <f t="shared" si="15"/>
        <v>#N/A</v>
      </c>
      <c r="X47" s="36" t="e">
        <f t="shared" si="16"/>
        <v>#N/A</v>
      </c>
      <c r="Y47" s="36" t="e">
        <f t="shared" si="17"/>
        <v>#N/A</v>
      </c>
      <c r="Z47" s="37" t="e">
        <f t="shared" si="18"/>
        <v>#N/A</v>
      </c>
      <c r="AA47" s="37" t="e">
        <f t="shared" si="19"/>
        <v>#N/A</v>
      </c>
      <c r="AB47" s="37" t="e">
        <f t="shared" si="20"/>
        <v>#N/A</v>
      </c>
      <c r="AC47" s="37" t="e">
        <f t="shared" si="21"/>
        <v>#N/A</v>
      </c>
      <c r="AD47" s="38" t="e">
        <f t="shared" si="10"/>
        <v>#N/A</v>
      </c>
    </row>
    <row r="48" spans="1:30" ht="15" x14ac:dyDescent="0.2">
      <c r="A48" s="53" t="s">
        <v>203</v>
      </c>
      <c r="B48" s="40" t="s">
        <v>203</v>
      </c>
      <c r="C48" s="40"/>
      <c r="D48" s="54"/>
      <c r="E48" s="74"/>
      <c r="F48" s="40"/>
      <c r="G48" s="54"/>
      <c r="H48" s="62"/>
      <c r="I48" s="65"/>
      <c r="J48" s="41"/>
      <c r="K48" s="41"/>
      <c r="L48" s="54"/>
      <c r="M48" s="53"/>
      <c r="N48" s="70"/>
      <c r="O48" s="53"/>
      <c r="P48" s="40"/>
      <c r="Q48" s="54"/>
      <c r="R48" s="101"/>
      <c r="S48" s="103" t="e">
        <f t="shared" si="11"/>
        <v>#N/A</v>
      </c>
      <c r="T48" s="36" t="e">
        <f t="shared" si="12"/>
        <v>#N/A</v>
      </c>
      <c r="U48" s="36" t="e">
        <f t="shared" si="13"/>
        <v>#N/A</v>
      </c>
      <c r="V48" s="36" t="e">
        <f t="shared" si="14"/>
        <v>#N/A</v>
      </c>
      <c r="W48" s="36" t="e">
        <f t="shared" si="15"/>
        <v>#N/A</v>
      </c>
      <c r="X48" s="36" t="e">
        <f t="shared" si="16"/>
        <v>#N/A</v>
      </c>
      <c r="Y48" s="36" t="e">
        <f t="shared" si="17"/>
        <v>#N/A</v>
      </c>
      <c r="Z48" s="37" t="e">
        <f t="shared" si="18"/>
        <v>#N/A</v>
      </c>
      <c r="AA48" s="37" t="e">
        <f t="shared" si="19"/>
        <v>#N/A</v>
      </c>
      <c r="AB48" s="37" t="e">
        <f t="shared" si="20"/>
        <v>#N/A</v>
      </c>
      <c r="AC48" s="37" t="e">
        <f t="shared" si="21"/>
        <v>#N/A</v>
      </c>
      <c r="AD48" s="38" t="e">
        <f t="shared" si="10"/>
        <v>#N/A</v>
      </c>
    </row>
    <row r="49" spans="1:30" ht="15" x14ac:dyDescent="0.2">
      <c r="A49" s="53" t="s">
        <v>203</v>
      </c>
      <c r="B49" s="40" t="s">
        <v>203</v>
      </c>
      <c r="C49" s="40"/>
      <c r="D49" s="54"/>
      <c r="E49" s="74"/>
      <c r="F49" s="40"/>
      <c r="G49" s="54"/>
      <c r="H49" s="62"/>
      <c r="I49" s="65"/>
      <c r="J49" s="41"/>
      <c r="K49" s="41"/>
      <c r="L49" s="54"/>
      <c r="M49" s="53"/>
      <c r="N49" s="70"/>
      <c r="O49" s="53"/>
      <c r="P49" s="40"/>
      <c r="Q49" s="54"/>
      <c r="R49" s="101"/>
      <c r="S49" s="103" t="e">
        <f t="shared" si="11"/>
        <v>#N/A</v>
      </c>
      <c r="T49" s="36" t="e">
        <f t="shared" si="12"/>
        <v>#N/A</v>
      </c>
      <c r="U49" s="36" t="e">
        <f t="shared" si="13"/>
        <v>#N/A</v>
      </c>
      <c r="V49" s="36" t="e">
        <f t="shared" si="14"/>
        <v>#N/A</v>
      </c>
      <c r="W49" s="36" t="e">
        <f t="shared" si="15"/>
        <v>#N/A</v>
      </c>
      <c r="X49" s="36" t="e">
        <f t="shared" si="16"/>
        <v>#N/A</v>
      </c>
      <c r="Y49" s="36" t="e">
        <f t="shared" si="17"/>
        <v>#N/A</v>
      </c>
      <c r="Z49" s="37" t="e">
        <f t="shared" si="18"/>
        <v>#N/A</v>
      </c>
      <c r="AA49" s="37" t="e">
        <f t="shared" si="19"/>
        <v>#N/A</v>
      </c>
      <c r="AB49" s="37" t="e">
        <f t="shared" si="20"/>
        <v>#N/A</v>
      </c>
      <c r="AC49" s="37" t="e">
        <f t="shared" si="21"/>
        <v>#N/A</v>
      </c>
      <c r="AD49" s="38" t="e">
        <f t="shared" si="10"/>
        <v>#N/A</v>
      </c>
    </row>
    <row r="50" spans="1:30" ht="15" x14ac:dyDescent="0.2">
      <c r="A50" s="53" t="s">
        <v>203</v>
      </c>
      <c r="B50" s="40" t="s">
        <v>203</v>
      </c>
      <c r="C50" s="40"/>
      <c r="D50" s="54"/>
      <c r="E50" s="74"/>
      <c r="F50" s="40"/>
      <c r="G50" s="54"/>
      <c r="H50" s="62"/>
      <c r="I50" s="65"/>
      <c r="J50" s="41"/>
      <c r="K50" s="41"/>
      <c r="L50" s="54"/>
      <c r="M50" s="53"/>
      <c r="N50" s="70"/>
      <c r="O50" s="53"/>
      <c r="P50" s="40"/>
      <c r="Q50" s="54"/>
      <c r="R50" s="101"/>
      <c r="S50" s="103" t="e">
        <f t="shared" si="11"/>
        <v>#N/A</v>
      </c>
      <c r="T50" s="36" t="e">
        <f t="shared" si="12"/>
        <v>#N/A</v>
      </c>
      <c r="U50" s="36" t="e">
        <f t="shared" si="13"/>
        <v>#N/A</v>
      </c>
      <c r="V50" s="36" t="e">
        <f t="shared" si="14"/>
        <v>#N/A</v>
      </c>
      <c r="W50" s="36" t="e">
        <f t="shared" si="15"/>
        <v>#N/A</v>
      </c>
      <c r="X50" s="36" t="e">
        <f t="shared" si="16"/>
        <v>#N/A</v>
      </c>
      <c r="Y50" s="36" t="e">
        <f t="shared" si="17"/>
        <v>#N/A</v>
      </c>
      <c r="Z50" s="37" t="e">
        <f t="shared" si="18"/>
        <v>#N/A</v>
      </c>
      <c r="AA50" s="37" t="e">
        <f t="shared" si="19"/>
        <v>#N/A</v>
      </c>
      <c r="AB50" s="37" t="e">
        <f t="shared" si="20"/>
        <v>#N/A</v>
      </c>
      <c r="AC50" s="37" t="e">
        <f t="shared" si="21"/>
        <v>#N/A</v>
      </c>
      <c r="AD50" s="38" t="e">
        <f t="shared" si="10"/>
        <v>#N/A</v>
      </c>
    </row>
    <row r="51" spans="1:30" ht="15" x14ac:dyDescent="0.2">
      <c r="A51" s="53" t="s">
        <v>203</v>
      </c>
      <c r="B51" s="40" t="s">
        <v>203</v>
      </c>
      <c r="C51" s="40"/>
      <c r="D51" s="54"/>
      <c r="E51" s="74"/>
      <c r="F51" s="40"/>
      <c r="G51" s="54"/>
      <c r="H51" s="62"/>
      <c r="I51" s="65"/>
      <c r="J51" s="41"/>
      <c r="K51" s="41"/>
      <c r="L51" s="54"/>
      <c r="M51" s="53"/>
      <c r="N51" s="70"/>
      <c r="O51" s="53"/>
      <c r="P51" s="40"/>
      <c r="Q51" s="54"/>
      <c r="R51" s="101"/>
      <c r="S51" s="103" t="e">
        <f t="shared" si="11"/>
        <v>#N/A</v>
      </c>
      <c r="T51" s="36" t="e">
        <f t="shared" si="12"/>
        <v>#N/A</v>
      </c>
      <c r="U51" s="36" t="e">
        <f t="shared" si="13"/>
        <v>#N/A</v>
      </c>
      <c r="V51" s="36" t="e">
        <f t="shared" si="14"/>
        <v>#N/A</v>
      </c>
      <c r="W51" s="36" t="e">
        <f t="shared" si="15"/>
        <v>#N/A</v>
      </c>
      <c r="X51" s="36" t="e">
        <f t="shared" si="16"/>
        <v>#N/A</v>
      </c>
      <c r="Y51" s="36" t="e">
        <f t="shared" si="17"/>
        <v>#N/A</v>
      </c>
      <c r="Z51" s="37" t="e">
        <f t="shared" si="18"/>
        <v>#N/A</v>
      </c>
      <c r="AA51" s="37" t="e">
        <f t="shared" si="19"/>
        <v>#N/A</v>
      </c>
      <c r="AB51" s="37" t="e">
        <f t="shared" si="20"/>
        <v>#N/A</v>
      </c>
      <c r="AC51" s="37" t="e">
        <f t="shared" si="21"/>
        <v>#N/A</v>
      </c>
      <c r="AD51" s="38" t="e">
        <f t="shared" si="10"/>
        <v>#N/A</v>
      </c>
    </row>
    <row r="52" spans="1:30" ht="15" x14ac:dyDescent="0.2">
      <c r="A52" s="53" t="s">
        <v>203</v>
      </c>
      <c r="B52" s="40" t="s">
        <v>203</v>
      </c>
      <c r="C52" s="40"/>
      <c r="D52" s="54"/>
      <c r="E52" s="74"/>
      <c r="F52" s="40"/>
      <c r="G52" s="54"/>
      <c r="H52" s="62"/>
      <c r="I52" s="65"/>
      <c r="J52" s="41"/>
      <c r="K52" s="41"/>
      <c r="L52" s="54"/>
      <c r="M52" s="53"/>
      <c r="N52" s="70"/>
      <c r="O52" s="53"/>
      <c r="P52" s="40"/>
      <c r="Q52" s="54"/>
      <c r="R52" s="101"/>
      <c r="S52" s="103" t="e">
        <f t="shared" si="11"/>
        <v>#N/A</v>
      </c>
      <c r="T52" s="36" t="e">
        <f t="shared" si="12"/>
        <v>#N/A</v>
      </c>
      <c r="U52" s="36" t="e">
        <f t="shared" si="13"/>
        <v>#N/A</v>
      </c>
      <c r="V52" s="36" t="e">
        <f t="shared" si="14"/>
        <v>#N/A</v>
      </c>
      <c r="W52" s="36" t="e">
        <f t="shared" si="15"/>
        <v>#N/A</v>
      </c>
      <c r="X52" s="36" t="e">
        <f t="shared" si="16"/>
        <v>#N/A</v>
      </c>
      <c r="Y52" s="36" t="e">
        <f t="shared" si="17"/>
        <v>#N/A</v>
      </c>
      <c r="Z52" s="37" t="e">
        <f t="shared" si="18"/>
        <v>#N/A</v>
      </c>
      <c r="AA52" s="37" t="e">
        <f t="shared" si="19"/>
        <v>#N/A</v>
      </c>
      <c r="AB52" s="37" t="e">
        <f t="shared" si="20"/>
        <v>#N/A</v>
      </c>
      <c r="AC52" s="37" t="e">
        <f t="shared" si="21"/>
        <v>#N/A</v>
      </c>
      <c r="AD52" s="38" t="e">
        <f t="shared" si="10"/>
        <v>#N/A</v>
      </c>
    </row>
    <row r="53" spans="1:30" ht="15" x14ac:dyDescent="0.2">
      <c r="A53" s="53" t="s">
        <v>203</v>
      </c>
      <c r="B53" s="40" t="s">
        <v>203</v>
      </c>
      <c r="C53" s="40"/>
      <c r="D53" s="54"/>
      <c r="E53" s="74"/>
      <c r="F53" s="40"/>
      <c r="G53" s="54"/>
      <c r="H53" s="62"/>
      <c r="I53" s="65"/>
      <c r="J53" s="41"/>
      <c r="K53" s="41"/>
      <c r="L53" s="54"/>
      <c r="M53" s="53"/>
      <c r="N53" s="70"/>
      <c r="O53" s="53"/>
      <c r="P53" s="40"/>
      <c r="Q53" s="54"/>
      <c r="R53" s="101"/>
      <c r="S53" s="103" t="e">
        <f t="shared" si="11"/>
        <v>#N/A</v>
      </c>
      <c r="T53" s="36" t="e">
        <f t="shared" si="12"/>
        <v>#N/A</v>
      </c>
      <c r="U53" s="36" t="e">
        <f t="shared" si="13"/>
        <v>#N/A</v>
      </c>
      <c r="V53" s="36" t="e">
        <f t="shared" si="14"/>
        <v>#N/A</v>
      </c>
      <c r="W53" s="36" t="e">
        <f t="shared" si="15"/>
        <v>#N/A</v>
      </c>
      <c r="X53" s="36" t="e">
        <f t="shared" si="16"/>
        <v>#N/A</v>
      </c>
      <c r="Y53" s="36" t="e">
        <f t="shared" si="17"/>
        <v>#N/A</v>
      </c>
      <c r="Z53" s="37" t="e">
        <f t="shared" si="18"/>
        <v>#N/A</v>
      </c>
      <c r="AA53" s="37" t="e">
        <f t="shared" si="19"/>
        <v>#N/A</v>
      </c>
      <c r="AB53" s="37" t="e">
        <f t="shared" si="20"/>
        <v>#N/A</v>
      </c>
      <c r="AC53" s="37" t="e">
        <f t="shared" si="21"/>
        <v>#N/A</v>
      </c>
      <c r="AD53" s="38" t="e">
        <f t="shared" si="10"/>
        <v>#N/A</v>
      </c>
    </row>
    <row r="54" spans="1:30" ht="15" x14ac:dyDescent="0.2">
      <c r="A54" s="53" t="s">
        <v>203</v>
      </c>
      <c r="B54" s="40" t="s">
        <v>203</v>
      </c>
      <c r="C54" s="40"/>
      <c r="D54" s="54"/>
      <c r="E54" s="74"/>
      <c r="F54" s="40"/>
      <c r="G54" s="54"/>
      <c r="H54" s="62"/>
      <c r="I54" s="65"/>
      <c r="J54" s="41"/>
      <c r="K54" s="41"/>
      <c r="L54" s="54"/>
      <c r="M54" s="53"/>
      <c r="N54" s="70"/>
      <c r="O54" s="53"/>
      <c r="P54" s="40"/>
      <c r="Q54" s="54"/>
      <c r="R54" s="101"/>
      <c r="S54" s="103" t="e">
        <f t="shared" si="11"/>
        <v>#N/A</v>
      </c>
      <c r="T54" s="36" t="e">
        <f t="shared" si="12"/>
        <v>#N/A</v>
      </c>
      <c r="U54" s="36" t="e">
        <f t="shared" si="13"/>
        <v>#N/A</v>
      </c>
      <c r="V54" s="36" t="e">
        <f t="shared" si="14"/>
        <v>#N/A</v>
      </c>
      <c r="W54" s="36" t="e">
        <f t="shared" si="15"/>
        <v>#N/A</v>
      </c>
      <c r="X54" s="36" t="e">
        <f t="shared" si="16"/>
        <v>#N/A</v>
      </c>
      <c r="Y54" s="36" t="e">
        <f t="shared" si="17"/>
        <v>#N/A</v>
      </c>
      <c r="Z54" s="37" t="e">
        <f t="shared" si="18"/>
        <v>#N/A</v>
      </c>
      <c r="AA54" s="37" t="e">
        <f t="shared" si="19"/>
        <v>#N/A</v>
      </c>
      <c r="AB54" s="37" t="e">
        <f t="shared" si="20"/>
        <v>#N/A</v>
      </c>
      <c r="AC54" s="37" t="e">
        <f t="shared" si="21"/>
        <v>#N/A</v>
      </c>
      <c r="AD54" s="38" t="e">
        <f t="shared" si="10"/>
        <v>#N/A</v>
      </c>
    </row>
    <row r="55" spans="1:30" ht="15" x14ac:dyDescent="0.2">
      <c r="A55" s="53" t="s">
        <v>203</v>
      </c>
      <c r="B55" s="40" t="s">
        <v>203</v>
      </c>
      <c r="C55" s="40"/>
      <c r="D55" s="54"/>
      <c r="E55" s="74"/>
      <c r="F55" s="40"/>
      <c r="G55" s="54"/>
      <c r="H55" s="62"/>
      <c r="I55" s="65"/>
      <c r="J55" s="41"/>
      <c r="K55" s="41"/>
      <c r="L55" s="54"/>
      <c r="M55" s="53"/>
      <c r="N55" s="70"/>
      <c r="O55" s="53"/>
      <c r="P55" s="40"/>
      <c r="Q55" s="54"/>
      <c r="R55" s="101"/>
      <c r="S55" s="103" t="e">
        <f t="shared" si="11"/>
        <v>#N/A</v>
      </c>
      <c r="T55" s="36" t="e">
        <f t="shared" si="12"/>
        <v>#N/A</v>
      </c>
      <c r="U55" s="36" t="e">
        <f t="shared" si="13"/>
        <v>#N/A</v>
      </c>
      <c r="V55" s="36" t="e">
        <f t="shared" si="14"/>
        <v>#N/A</v>
      </c>
      <c r="W55" s="36" t="e">
        <f t="shared" si="15"/>
        <v>#N/A</v>
      </c>
      <c r="X55" s="36" t="e">
        <f t="shared" si="16"/>
        <v>#N/A</v>
      </c>
      <c r="Y55" s="36" t="e">
        <f t="shared" si="17"/>
        <v>#N/A</v>
      </c>
      <c r="Z55" s="37" t="e">
        <f t="shared" si="18"/>
        <v>#N/A</v>
      </c>
      <c r="AA55" s="37" t="e">
        <f t="shared" si="19"/>
        <v>#N/A</v>
      </c>
      <c r="AB55" s="37" t="e">
        <f t="shared" si="20"/>
        <v>#N/A</v>
      </c>
      <c r="AC55" s="37" t="e">
        <f t="shared" si="21"/>
        <v>#N/A</v>
      </c>
      <c r="AD55" s="38" t="e">
        <f t="shared" si="10"/>
        <v>#N/A</v>
      </c>
    </row>
    <row r="56" spans="1:30" ht="15" x14ac:dyDescent="0.2">
      <c r="A56" s="53" t="s">
        <v>203</v>
      </c>
      <c r="B56" s="40" t="s">
        <v>203</v>
      </c>
      <c r="C56" s="40"/>
      <c r="D56" s="54"/>
      <c r="E56" s="74"/>
      <c r="F56" s="40"/>
      <c r="G56" s="54"/>
      <c r="H56" s="62"/>
      <c r="I56" s="65"/>
      <c r="J56" s="41"/>
      <c r="K56" s="41"/>
      <c r="L56" s="54"/>
      <c r="M56" s="53"/>
      <c r="N56" s="70"/>
      <c r="O56" s="53"/>
      <c r="P56" s="40"/>
      <c r="Q56" s="54"/>
      <c r="R56" s="101"/>
      <c r="S56" s="103" t="e">
        <f t="shared" si="11"/>
        <v>#N/A</v>
      </c>
      <c r="T56" s="36" t="e">
        <f t="shared" si="12"/>
        <v>#N/A</v>
      </c>
      <c r="U56" s="36" t="e">
        <f t="shared" si="13"/>
        <v>#N/A</v>
      </c>
      <c r="V56" s="36" t="e">
        <f t="shared" si="14"/>
        <v>#N/A</v>
      </c>
      <c r="W56" s="36" t="e">
        <f t="shared" si="15"/>
        <v>#N/A</v>
      </c>
      <c r="X56" s="36" t="e">
        <f t="shared" si="16"/>
        <v>#N/A</v>
      </c>
      <c r="Y56" s="36" t="e">
        <f t="shared" si="17"/>
        <v>#N/A</v>
      </c>
      <c r="Z56" s="37" t="e">
        <f t="shared" si="18"/>
        <v>#N/A</v>
      </c>
      <c r="AA56" s="37" t="e">
        <f t="shared" si="19"/>
        <v>#N/A</v>
      </c>
      <c r="AB56" s="37" t="e">
        <f t="shared" si="20"/>
        <v>#N/A</v>
      </c>
      <c r="AC56" s="37" t="e">
        <f t="shared" si="21"/>
        <v>#N/A</v>
      </c>
      <c r="AD56" s="38" t="e">
        <f t="shared" si="10"/>
        <v>#N/A</v>
      </c>
    </row>
    <row r="57" spans="1:30" ht="15" x14ac:dyDescent="0.2">
      <c r="A57" s="53" t="s">
        <v>203</v>
      </c>
      <c r="B57" s="40" t="s">
        <v>203</v>
      </c>
      <c r="C57" s="40"/>
      <c r="D57" s="54"/>
      <c r="E57" s="74"/>
      <c r="F57" s="40"/>
      <c r="G57" s="54"/>
      <c r="H57" s="62"/>
      <c r="I57" s="65"/>
      <c r="J57" s="41"/>
      <c r="K57" s="41"/>
      <c r="L57" s="54"/>
      <c r="M57" s="53"/>
      <c r="N57" s="70"/>
      <c r="O57" s="53"/>
      <c r="P57" s="40"/>
      <c r="Q57" s="54"/>
      <c r="R57" s="101"/>
      <c r="S57" s="103" t="e">
        <f t="shared" si="11"/>
        <v>#N/A</v>
      </c>
      <c r="T57" s="36" t="e">
        <f t="shared" si="12"/>
        <v>#N/A</v>
      </c>
      <c r="U57" s="36" t="e">
        <f t="shared" si="13"/>
        <v>#N/A</v>
      </c>
      <c r="V57" s="36" t="e">
        <f t="shared" si="14"/>
        <v>#N/A</v>
      </c>
      <c r="W57" s="36" t="e">
        <f t="shared" si="15"/>
        <v>#N/A</v>
      </c>
      <c r="X57" s="36" t="e">
        <f t="shared" si="16"/>
        <v>#N/A</v>
      </c>
      <c r="Y57" s="36" t="e">
        <f t="shared" si="17"/>
        <v>#N/A</v>
      </c>
      <c r="Z57" s="37" t="e">
        <f t="shared" si="18"/>
        <v>#N/A</v>
      </c>
      <c r="AA57" s="37" t="e">
        <f t="shared" si="19"/>
        <v>#N/A</v>
      </c>
      <c r="AB57" s="37" t="e">
        <f t="shared" si="20"/>
        <v>#N/A</v>
      </c>
      <c r="AC57" s="37" t="e">
        <f t="shared" si="21"/>
        <v>#N/A</v>
      </c>
      <c r="AD57" s="38" t="e">
        <f t="shared" si="10"/>
        <v>#N/A</v>
      </c>
    </row>
    <row r="58" spans="1:30" ht="15" x14ac:dyDescent="0.2">
      <c r="A58" s="53" t="s">
        <v>203</v>
      </c>
      <c r="B58" s="40" t="s">
        <v>203</v>
      </c>
      <c r="C58" s="40"/>
      <c r="D58" s="54"/>
      <c r="E58" s="74"/>
      <c r="F58" s="40"/>
      <c r="G58" s="54"/>
      <c r="H58" s="62"/>
      <c r="I58" s="65"/>
      <c r="J58" s="41"/>
      <c r="K58" s="41"/>
      <c r="L58" s="54"/>
      <c r="M58" s="53"/>
      <c r="N58" s="70"/>
      <c r="O58" s="53"/>
      <c r="P58" s="40"/>
      <c r="Q58" s="54"/>
      <c r="R58" s="101"/>
      <c r="S58" s="103" t="e">
        <f t="shared" si="11"/>
        <v>#N/A</v>
      </c>
      <c r="T58" s="36" t="e">
        <f t="shared" si="12"/>
        <v>#N/A</v>
      </c>
      <c r="U58" s="36" t="e">
        <f t="shared" si="13"/>
        <v>#N/A</v>
      </c>
      <c r="V58" s="36" t="e">
        <f t="shared" si="14"/>
        <v>#N/A</v>
      </c>
      <c r="W58" s="36" t="e">
        <f t="shared" si="15"/>
        <v>#N/A</v>
      </c>
      <c r="X58" s="36" t="e">
        <f t="shared" si="16"/>
        <v>#N/A</v>
      </c>
      <c r="Y58" s="36" t="e">
        <f t="shared" si="17"/>
        <v>#N/A</v>
      </c>
      <c r="Z58" s="37" t="e">
        <f t="shared" si="18"/>
        <v>#N/A</v>
      </c>
      <c r="AA58" s="37" t="e">
        <f t="shared" si="19"/>
        <v>#N/A</v>
      </c>
      <c r="AB58" s="37" t="e">
        <f t="shared" si="20"/>
        <v>#N/A</v>
      </c>
      <c r="AC58" s="37" t="e">
        <f t="shared" si="21"/>
        <v>#N/A</v>
      </c>
      <c r="AD58" s="38" t="e">
        <f t="shared" si="10"/>
        <v>#N/A</v>
      </c>
    </row>
    <row r="59" spans="1:30" ht="15" x14ac:dyDescent="0.2">
      <c r="A59" s="53" t="s">
        <v>203</v>
      </c>
      <c r="B59" s="40" t="s">
        <v>203</v>
      </c>
      <c r="C59" s="40"/>
      <c r="D59" s="54"/>
      <c r="E59" s="74"/>
      <c r="F59" s="40"/>
      <c r="G59" s="54"/>
      <c r="H59" s="62"/>
      <c r="I59" s="65"/>
      <c r="J59" s="41"/>
      <c r="K59" s="41"/>
      <c r="L59" s="54"/>
      <c r="M59" s="53"/>
      <c r="N59" s="70"/>
      <c r="O59" s="53"/>
      <c r="P59" s="40"/>
      <c r="Q59" s="54"/>
      <c r="R59" s="101"/>
      <c r="S59" s="103" t="e">
        <f t="shared" si="11"/>
        <v>#N/A</v>
      </c>
      <c r="T59" s="36" t="e">
        <f t="shared" si="12"/>
        <v>#N/A</v>
      </c>
      <c r="U59" s="36" t="e">
        <f t="shared" si="13"/>
        <v>#N/A</v>
      </c>
      <c r="V59" s="36" t="e">
        <f t="shared" si="14"/>
        <v>#N/A</v>
      </c>
      <c r="W59" s="36" t="e">
        <f t="shared" si="15"/>
        <v>#N/A</v>
      </c>
      <c r="X59" s="36" t="e">
        <f t="shared" si="16"/>
        <v>#N/A</v>
      </c>
      <c r="Y59" s="36" t="e">
        <f t="shared" si="17"/>
        <v>#N/A</v>
      </c>
      <c r="Z59" s="37" t="e">
        <f t="shared" si="18"/>
        <v>#N/A</v>
      </c>
      <c r="AA59" s="37" t="e">
        <f t="shared" si="19"/>
        <v>#N/A</v>
      </c>
      <c r="AB59" s="37" t="e">
        <f t="shared" si="20"/>
        <v>#N/A</v>
      </c>
      <c r="AC59" s="37" t="e">
        <f t="shared" si="21"/>
        <v>#N/A</v>
      </c>
      <c r="AD59" s="38" t="e">
        <f t="shared" si="10"/>
        <v>#N/A</v>
      </c>
    </row>
    <row r="60" spans="1:30" ht="15" x14ac:dyDescent="0.2">
      <c r="A60" s="53" t="s">
        <v>203</v>
      </c>
      <c r="B60" s="40" t="s">
        <v>203</v>
      </c>
      <c r="C60" s="40"/>
      <c r="D60" s="54"/>
      <c r="E60" s="74"/>
      <c r="F60" s="40"/>
      <c r="G60" s="54"/>
      <c r="H60" s="62"/>
      <c r="I60" s="65"/>
      <c r="J60" s="41"/>
      <c r="K60" s="41"/>
      <c r="L60" s="54"/>
      <c r="M60" s="53"/>
      <c r="N60" s="70"/>
      <c r="O60" s="53"/>
      <c r="P60" s="40"/>
      <c r="Q60" s="54"/>
      <c r="R60" s="101"/>
      <c r="S60" s="103" t="e">
        <f t="shared" si="11"/>
        <v>#N/A</v>
      </c>
      <c r="T60" s="36" t="e">
        <f t="shared" si="12"/>
        <v>#N/A</v>
      </c>
      <c r="U60" s="36" t="e">
        <f t="shared" si="13"/>
        <v>#N/A</v>
      </c>
      <c r="V60" s="36" t="e">
        <f t="shared" si="14"/>
        <v>#N/A</v>
      </c>
      <c r="W60" s="36" t="e">
        <f t="shared" si="15"/>
        <v>#N/A</v>
      </c>
      <c r="X60" s="36" t="e">
        <f t="shared" si="16"/>
        <v>#N/A</v>
      </c>
      <c r="Y60" s="36" t="e">
        <f t="shared" si="17"/>
        <v>#N/A</v>
      </c>
      <c r="Z60" s="37" t="e">
        <f t="shared" si="18"/>
        <v>#N/A</v>
      </c>
      <c r="AA60" s="37" t="e">
        <f t="shared" si="19"/>
        <v>#N/A</v>
      </c>
      <c r="AB60" s="37" t="e">
        <f t="shared" si="20"/>
        <v>#N/A</v>
      </c>
      <c r="AC60" s="37" t="e">
        <f t="shared" si="21"/>
        <v>#N/A</v>
      </c>
      <c r="AD60" s="38" t="e">
        <f t="shared" si="10"/>
        <v>#N/A</v>
      </c>
    </row>
    <row r="61" spans="1:30" ht="15" x14ac:dyDescent="0.2">
      <c r="A61" s="53" t="s">
        <v>203</v>
      </c>
      <c r="B61" s="40" t="s">
        <v>203</v>
      </c>
      <c r="C61" s="40"/>
      <c r="D61" s="54"/>
      <c r="E61" s="74"/>
      <c r="F61" s="40"/>
      <c r="G61" s="54"/>
      <c r="H61" s="62"/>
      <c r="I61" s="65"/>
      <c r="J61" s="41"/>
      <c r="K61" s="41"/>
      <c r="L61" s="54"/>
      <c r="M61" s="53"/>
      <c r="N61" s="70"/>
      <c r="O61" s="53"/>
      <c r="P61" s="40"/>
      <c r="Q61" s="54"/>
      <c r="R61" s="101"/>
      <c r="S61" s="103" t="e">
        <f t="shared" si="11"/>
        <v>#N/A</v>
      </c>
      <c r="T61" s="36" t="e">
        <f t="shared" si="12"/>
        <v>#N/A</v>
      </c>
      <c r="U61" s="36" t="e">
        <f t="shared" si="13"/>
        <v>#N/A</v>
      </c>
      <c r="V61" s="36" t="e">
        <f t="shared" si="14"/>
        <v>#N/A</v>
      </c>
      <c r="W61" s="36" t="e">
        <f t="shared" si="15"/>
        <v>#N/A</v>
      </c>
      <c r="X61" s="36" t="e">
        <f t="shared" si="16"/>
        <v>#N/A</v>
      </c>
      <c r="Y61" s="36" t="e">
        <f t="shared" si="17"/>
        <v>#N/A</v>
      </c>
      <c r="Z61" s="37" t="e">
        <f t="shared" si="18"/>
        <v>#N/A</v>
      </c>
      <c r="AA61" s="37" t="e">
        <f t="shared" si="19"/>
        <v>#N/A</v>
      </c>
      <c r="AB61" s="37" t="e">
        <f t="shared" si="20"/>
        <v>#N/A</v>
      </c>
      <c r="AC61" s="37" t="e">
        <f t="shared" si="21"/>
        <v>#N/A</v>
      </c>
      <c r="AD61" s="38" t="e">
        <f t="shared" si="10"/>
        <v>#N/A</v>
      </c>
    </row>
    <row r="62" spans="1:30" ht="15" x14ac:dyDescent="0.2">
      <c r="A62" s="53" t="s">
        <v>203</v>
      </c>
      <c r="B62" s="40" t="s">
        <v>203</v>
      </c>
      <c r="C62" s="40"/>
      <c r="D62" s="54"/>
      <c r="E62" s="74"/>
      <c r="F62" s="40"/>
      <c r="G62" s="54"/>
      <c r="H62" s="62"/>
      <c r="I62" s="65"/>
      <c r="J62" s="41"/>
      <c r="K62" s="41"/>
      <c r="L62" s="54"/>
      <c r="M62" s="53"/>
      <c r="N62" s="70"/>
      <c r="O62" s="53"/>
      <c r="P62" s="40"/>
      <c r="Q62" s="54"/>
      <c r="R62" s="101"/>
      <c r="S62" s="103" t="e">
        <f t="shared" si="11"/>
        <v>#N/A</v>
      </c>
      <c r="T62" s="36" t="e">
        <f t="shared" si="12"/>
        <v>#N/A</v>
      </c>
      <c r="U62" s="36" t="e">
        <f t="shared" si="13"/>
        <v>#N/A</v>
      </c>
      <c r="V62" s="36" t="e">
        <f t="shared" si="14"/>
        <v>#N/A</v>
      </c>
      <c r="W62" s="36" t="e">
        <f t="shared" si="15"/>
        <v>#N/A</v>
      </c>
      <c r="X62" s="36" t="e">
        <f t="shared" si="16"/>
        <v>#N/A</v>
      </c>
      <c r="Y62" s="36" t="e">
        <f t="shared" si="17"/>
        <v>#N/A</v>
      </c>
      <c r="Z62" s="37" t="e">
        <f t="shared" si="18"/>
        <v>#N/A</v>
      </c>
      <c r="AA62" s="37" t="e">
        <f t="shared" si="19"/>
        <v>#N/A</v>
      </c>
      <c r="AB62" s="37" t="e">
        <f t="shared" si="20"/>
        <v>#N/A</v>
      </c>
      <c r="AC62" s="37" t="e">
        <f t="shared" si="21"/>
        <v>#N/A</v>
      </c>
      <c r="AD62" s="38" t="e">
        <f t="shared" si="10"/>
        <v>#N/A</v>
      </c>
    </row>
    <row r="63" spans="1:30" ht="15" x14ac:dyDescent="0.2">
      <c r="A63" s="53" t="s">
        <v>203</v>
      </c>
      <c r="B63" s="40" t="s">
        <v>203</v>
      </c>
      <c r="C63" s="40"/>
      <c r="D63" s="54"/>
      <c r="E63" s="74"/>
      <c r="F63" s="40"/>
      <c r="G63" s="54"/>
      <c r="H63" s="62"/>
      <c r="I63" s="65"/>
      <c r="J63" s="41"/>
      <c r="K63" s="41"/>
      <c r="L63" s="54"/>
      <c r="M63" s="53"/>
      <c r="N63" s="70"/>
      <c r="O63" s="53"/>
      <c r="P63" s="40"/>
      <c r="Q63" s="54"/>
      <c r="R63" s="101"/>
      <c r="S63" s="103" t="e">
        <f t="shared" si="11"/>
        <v>#N/A</v>
      </c>
      <c r="T63" s="36" t="e">
        <f t="shared" si="12"/>
        <v>#N/A</v>
      </c>
      <c r="U63" s="36" t="e">
        <f t="shared" si="13"/>
        <v>#N/A</v>
      </c>
      <c r="V63" s="36" t="e">
        <f t="shared" si="14"/>
        <v>#N/A</v>
      </c>
      <c r="W63" s="36" t="e">
        <f t="shared" si="15"/>
        <v>#N/A</v>
      </c>
      <c r="X63" s="36" t="e">
        <f t="shared" si="16"/>
        <v>#N/A</v>
      </c>
      <c r="Y63" s="36" t="e">
        <f t="shared" si="17"/>
        <v>#N/A</v>
      </c>
      <c r="Z63" s="37" t="e">
        <f t="shared" si="18"/>
        <v>#N/A</v>
      </c>
      <c r="AA63" s="37" t="e">
        <f t="shared" si="19"/>
        <v>#N/A</v>
      </c>
      <c r="AB63" s="37" t="e">
        <f t="shared" si="20"/>
        <v>#N/A</v>
      </c>
      <c r="AC63" s="37" t="e">
        <f t="shared" si="21"/>
        <v>#N/A</v>
      </c>
      <c r="AD63" s="38" t="e">
        <f t="shared" si="10"/>
        <v>#N/A</v>
      </c>
    </row>
    <row r="64" spans="1:30" ht="15" x14ac:dyDescent="0.2">
      <c r="A64" s="53" t="s">
        <v>203</v>
      </c>
      <c r="B64" s="40" t="s">
        <v>203</v>
      </c>
      <c r="C64" s="40"/>
      <c r="D64" s="54"/>
      <c r="E64" s="74"/>
      <c r="F64" s="40"/>
      <c r="G64" s="54"/>
      <c r="H64" s="62"/>
      <c r="I64" s="65"/>
      <c r="J64" s="41"/>
      <c r="K64" s="41"/>
      <c r="L64" s="54"/>
      <c r="M64" s="53"/>
      <c r="N64" s="70"/>
      <c r="O64" s="53"/>
      <c r="P64" s="40"/>
      <c r="Q64" s="54"/>
      <c r="R64" s="101"/>
      <c r="S64" s="103" t="e">
        <f t="shared" si="11"/>
        <v>#N/A</v>
      </c>
      <c r="T64" s="36" t="e">
        <f t="shared" si="12"/>
        <v>#N/A</v>
      </c>
      <c r="U64" s="36" t="e">
        <f t="shared" si="13"/>
        <v>#N/A</v>
      </c>
      <c r="V64" s="36" t="e">
        <f t="shared" si="14"/>
        <v>#N/A</v>
      </c>
      <c r="W64" s="36" t="e">
        <f t="shared" si="15"/>
        <v>#N/A</v>
      </c>
      <c r="X64" s="36" t="e">
        <f t="shared" si="16"/>
        <v>#N/A</v>
      </c>
      <c r="Y64" s="36" t="e">
        <f t="shared" si="17"/>
        <v>#N/A</v>
      </c>
      <c r="Z64" s="37" t="e">
        <f t="shared" si="18"/>
        <v>#N/A</v>
      </c>
      <c r="AA64" s="37" t="e">
        <f t="shared" si="19"/>
        <v>#N/A</v>
      </c>
      <c r="AB64" s="37" t="e">
        <f t="shared" si="20"/>
        <v>#N/A</v>
      </c>
      <c r="AC64" s="37" t="e">
        <f t="shared" si="21"/>
        <v>#N/A</v>
      </c>
      <c r="AD64" s="38" t="e">
        <f t="shared" si="10"/>
        <v>#N/A</v>
      </c>
    </row>
    <row r="65" spans="1:30" ht="15" x14ac:dyDescent="0.2">
      <c r="A65" s="53" t="s">
        <v>203</v>
      </c>
      <c r="B65" s="40" t="s">
        <v>203</v>
      </c>
      <c r="C65" s="40"/>
      <c r="D65" s="54"/>
      <c r="E65" s="74"/>
      <c r="F65" s="40"/>
      <c r="G65" s="54"/>
      <c r="H65" s="62"/>
      <c r="I65" s="65"/>
      <c r="J65" s="41"/>
      <c r="K65" s="41"/>
      <c r="L65" s="54"/>
      <c r="M65" s="53"/>
      <c r="N65" s="70"/>
      <c r="O65" s="53"/>
      <c r="P65" s="40"/>
      <c r="Q65" s="54"/>
      <c r="R65" s="101"/>
      <c r="S65" s="103" t="e">
        <f t="shared" si="11"/>
        <v>#N/A</v>
      </c>
      <c r="T65" s="36" t="e">
        <f t="shared" si="12"/>
        <v>#N/A</v>
      </c>
      <c r="U65" s="36" t="e">
        <f t="shared" si="13"/>
        <v>#N/A</v>
      </c>
      <c r="V65" s="36" t="e">
        <f t="shared" si="14"/>
        <v>#N/A</v>
      </c>
      <c r="W65" s="36" t="e">
        <f t="shared" si="15"/>
        <v>#N/A</v>
      </c>
      <c r="X65" s="36" t="e">
        <f t="shared" si="16"/>
        <v>#N/A</v>
      </c>
      <c r="Y65" s="36" t="e">
        <f t="shared" si="17"/>
        <v>#N/A</v>
      </c>
      <c r="Z65" s="37" t="e">
        <f t="shared" si="18"/>
        <v>#N/A</v>
      </c>
      <c r="AA65" s="37" t="e">
        <f t="shared" si="19"/>
        <v>#N/A</v>
      </c>
      <c r="AB65" s="37" t="e">
        <f t="shared" si="20"/>
        <v>#N/A</v>
      </c>
      <c r="AC65" s="37" t="e">
        <f t="shared" si="21"/>
        <v>#N/A</v>
      </c>
      <c r="AD65" s="38" t="e">
        <f t="shared" si="10"/>
        <v>#N/A</v>
      </c>
    </row>
    <row r="66" spans="1:30" ht="15" x14ac:dyDescent="0.2">
      <c r="A66" s="53" t="s">
        <v>203</v>
      </c>
      <c r="B66" s="40" t="s">
        <v>203</v>
      </c>
      <c r="C66" s="40"/>
      <c r="D66" s="54"/>
      <c r="E66" s="74"/>
      <c r="F66" s="40"/>
      <c r="G66" s="54"/>
      <c r="H66" s="62"/>
      <c r="I66" s="65"/>
      <c r="J66" s="41"/>
      <c r="K66" s="41"/>
      <c r="L66" s="54"/>
      <c r="M66" s="53"/>
      <c r="N66" s="70"/>
      <c r="O66" s="53"/>
      <c r="P66" s="40"/>
      <c r="Q66" s="54"/>
      <c r="R66" s="101"/>
      <c r="S66" s="103" t="e">
        <f t="shared" si="11"/>
        <v>#N/A</v>
      </c>
      <c r="T66" s="36" t="e">
        <f t="shared" si="12"/>
        <v>#N/A</v>
      </c>
      <c r="U66" s="36" t="e">
        <f t="shared" si="13"/>
        <v>#N/A</v>
      </c>
      <c r="V66" s="36" t="e">
        <f t="shared" si="14"/>
        <v>#N/A</v>
      </c>
      <c r="W66" s="36" t="e">
        <f t="shared" si="15"/>
        <v>#N/A</v>
      </c>
      <c r="X66" s="36" t="e">
        <f t="shared" si="16"/>
        <v>#N/A</v>
      </c>
      <c r="Y66" s="36" t="e">
        <f t="shared" si="17"/>
        <v>#N/A</v>
      </c>
      <c r="Z66" s="37" t="e">
        <f t="shared" si="18"/>
        <v>#N/A</v>
      </c>
      <c r="AA66" s="37" t="e">
        <f t="shared" si="19"/>
        <v>#N/A</v>
      </c>
      <c r="AB66" s="37" t="e">
        <f t="shared" si="20"/>
        <v>#N/A</v>
      </c>
      <c r="AC66" s="37" t="e">
        <f t="shared" si="21"/>
        <v>#N/A</v>
      </c>
      <c r="AD66" s="38" t="e">
        <f t="shared" si="10"/>
        <v>#N/A</v>
      </c>
    </row>
    <row r="67" spans="1:30" ht="15" x14ac:dyDescent="0.2">
      <c r="A67" s="53" t="s">
        <v>203</v>
      </c>
      <c r="B67" s="40" t="s">
        <v>203</v>
      </c>
      <c r="C67" s="40"/>
      <c r="D67" s="54"/>
      <c r="E67" s="74"/>
      <c r="F67" s="40"/>
      <c r="G67" s="54"/>
      <c r="H67" s="62"/>
      <c r="I67" s="65"/>
      <c r="J67" s="41"/>
      <c r="K67" s="41"/>
      <c r="L67" s="54"/>
      <c r="M67" s="53"/>
      <c r="N67" s="70"/>
      <c r="O67" s="53"/>
      <c r="P67" s="40"/>
      <c r="Q67" s="54"/>
      <c r="R67" s="101"/>
      <c r="S67" s="103" t="e">
        <f t="shared" si="11"/>
        <v>#N/A</v>
      </c>
      <c r="T67" s="36" t="e">
        <f t="shared" si="12"/>
        <v>#N/A</v>
      </c>
      <c r="U67" s="36" t="e">
        <f t="shared" si="13"/>
        <v>#N/A</v>
      </c>
      <c r="V67" s="36" t="e">
        <f t="shared" si="14"/>
        <v>#N/A</v>
      </c>
      <c r="W67" s="36" t="e">
        <f t="shared" si="15"/>
        <v>#N/A</v>
      </c>
      <c r="X67" s="36" t="e">
        <f t="shared" si="16"/>
        <v>#N/A</v>
      </c>
      <c r="Y67" s="36" t="e">
        <f t="shared" si="17"/>
        <v>#N/A</v>
      </c>
      <c r="Z67" s="37" t="e">
        <f t="shared" si="18"/>
        <v>#N/A</v>
      </c>
      <c r="AA67" s="37" t="e">
        <f t="shared" si="19"/>
        <v>#N/A</v>
      </c>
      <c r="AB67" s="37" t="e">
        <f t="shared" si="20"/>
        <v>#N/A</v>
      </c>
      <c r="AC67" s="37" t="e">
        <f t="shared" si="21"/>
        <v>#N/A</v>
      </c>
      <c r="AD67" s="38" t="e">
        <f t="shared" si="10"/>
        <v>#N/A</v>
      </c>
    </row>
    <row r="68" spans="1:30" ht="15" x14ac:dyDescent="0.2">
      <c r="A68" s="53" t="s">
        <v>203</v>
      </c>
      <c r="B68" s="40" t="s">
        <v>203</v>
      </c>
      <c r="C68" s="40"/>
      <c r="D68" s="54"/>
      <c r="E68" s="74"/>
      <c r="F68" s="40"/>
      <c r="G68" s="54"/>
      <c r="H68" s="62"/>
      <c r="I68" s="65"/>
      <c r="J68" s="41"/>
      <c r="K68" s="41"/>
      <c r="L68" s="54"/>
      <c r="M68" s="53"/>
      <c r="N68" s="70"/>
      <c r="O68" s="53"/>
      <c r="P68" s="40"/>
      <c r="Q68" s="54"/>
      <c r="R68" s="101"/>
      <c r="S68" s="103" t="e">
        <f t="shared" si="11"/>
        <v>#N/A</v>
      </c>
      <c r="T68" s="36" t="e">
        <f t="shared" si="12"/>
        <v>#N/A</v>
      </c>
      <c r="U68" s="36" t="e">
        <f t="shared" si="13"/>
        <v>#N/A</v>
      </c>
      <c r="V68" s="36" t="e">
        <f t="shared" si="14"/>
        <v>#N/A</v>
      </c>
      <c r="W68" s="36" t="e">
        <f t="shared" si="15"/>
        <v>#N/A</v>
      </c>
      <c r="X68" s="36" t="e">
        <f t="shared" si="16"/>
        <v>#N/A</v>
      </c>
      <c r="Y68" s="36" t="e">
        <f t="shared" si="17"/>
        <v>#N/A</v>
      </c>
      <c r="Z68" s="37" t="e">
        <f t="shared" si="18"/>
        <v>#N/A</v>
      </c>
      <c r="AA68" s="37" t="e">
        <f t="shared" si="19"/>
        <v>#N/A</v>
      </c>
      <c r="AB68" s="37" t="e">
        <f t="shared" si="20"/>
        <v>#N/A</v>
      </c>
      <c r="AC68" s="37" t="e">
        <f t="shared" si="21"/>
        <v>#N/A</v>
      </c>
      <c r="AD68" s="38" t="e">
        <f t="shared" ref="AD68:AD131" si="22">((T68*U68*V68*W68*X68*Y68*Z68*AA68*AB68*AC68))</f>
        <v>#N/A</v>
      </c>
    </row>
    <row r="69" spans="1:30" ht="15" x14ac:dyDescent="0.2">
      <c r="A69" s="53" t="s">
        <v>203</v>
      </c>
      <c r="B69" s="40" t="s">
        <v>203</v>
      </c>
      <c r="C69" s="40"/>
      <c r="D69" s="54"/>
      <c r="E69" s="74"/>
      <c r="F69" s="40"/>
      <c r="G69" s="54"/>
      <c r="H69" s="62"/>
      <c r="I69" s="65"/>
      <c r="J69" s="41"/>
      <c r="K69" s="41"/>
      <c r="L69" s="54"/>
      <c r="M69" s="53"/>
      <c r="N69" s="70"/>
      <c r="O69" s="53"/>
      <c r="P69" s="40"/>
      <c r="Q69" s="54"/>
      <c r="R69" s="101"/>
      <c r="S69" s="103" t="e">
        <f t="shared" ref="S69:S132" si="23">AD69</f>
        <v>#N/A</v>
      </c>
      <c r="T69" s="36" t="e">
        <f t="shared" ref="T69:T132" si="24">VLOOKUP(C69,Flow2,2,FALSE)</f>
        <v>#N/A</v>
      </c>
      <c r="U69" s="36" t="e">
        <f t="shared" ref="U69:U132" si="25">VLOOKUP(F69,Content2,2,FALSE)</f>
        <v>#N/A</v>
      </c>
      <c r="V69" s="36" t="e">
        <f t="shared" ref="V69:V132" si="26">VLOOKUP(G69,Media2,2,FALSE)</f>
        <v>#N/A</v>
      </c>
      <c r="W69" s="36" t="e">
        <f t="shared" ref="W69:W132" si="27">VLOOKUP(I69,Stored2,2,FALSE)</f>
        <v>#N/A</v>
      </c>
      <c r="X69" s="36" t="e">
        <f t="shared" ref="X69:X132" si="28">VLOOKUP(J69,Secured2,2,FALSE)</f>
        <v>#N/A</v>
      </c>
      <c r="Y69" s="36" t="e">
        <f t="shared" ref="Y69:Y132" si="29">VLOOKUP(K69,Accessed2,2,FALSE)</f>
        <v>#N/A</v>
      </c>
      <c r="Z69" s="37" t="e">
        <f t="shared" ref="Z69:Z132" si="30">VLOOKUP(M69,Number2,2,FALSE)</f>
        <v>#N/A</v>
      </c>
      <c r="AA69" s="37" t="e">
        <f t="shared" ref="AA69:AA132" si="31">VLOOKUP(N69,Number2,2,FALSE)</f>
        <v>#N/A</v>
      </c>
      <c r="AB69" s="37" t="e">
        <f t="shared" ref="AB69:AB132" si="32">VLOOKUP(P69, Method2,2,FALSE)</f>
        <v>#N/A</v>
      </c>
      <c r="AC69" s="37" t="e">
        <f t="shared" ref="AC69:AC132" si="33">VLOOKUP(Q69,Mitigation2,2,FALSE)</f>
        <v>#N/A</v>
      </c>
      <c r="AD69" s="38" t="e">
        <f t="shared" si="22"/>
        <v>#N/A</v>
      </c>
    </row>
    <row r="70" spans="1:30" ht="15" x14ac:dyDescent="0.2">
      <c r="A70" s="53" t="s">
        <v>203</v>
      </c>
      <c r="B70" s="40" t="s">
        <v>203</v>
      </c>
      <c r="C70" s="40"/>
      <c r="D70" s="54"/>
      <c r="E70" s="74"/>
      <c r="F70" s="40"/>
      <c r="G70" s="54"/>
      <c r="H70" s="62"/>
      <c r="I70" s="65"/>
      <c r="J70" s="41"/>
      <c r="K70" s="41"/>
      <c r="L70" s="54"/>
      <c r="M70" s="53"/>
      <c r="N70" s="70"/>
      <c r="O70" s="53"/>
      <c r="P70" s="40"/>
      <c r="Q70" s="54"/>
      <c r="R70" s="101"/>
      <c r="S70" s="103" t="e">
        <f t="shared" si="23"/>
        <v>#N/A</v>
      </c>
      <c r="T70" s="36" t="e">
        <f t="shared" si="24"/>
        <v>#N/A</v>
      </c>
      <c r="U70" s="36" t="e">
        <f t="shared" si="25"/>
        <v>#N/A</v>
      </c>
      <c r="V70" s="36" t="e">
        <f t="shared" si="26"/>
        <v>#N/A</v>
      </c>
      <c r="W70" s="36" t="e">
        <f t="shared" si="27"/>
        <v>#N/A</v>
      </c>
      <c r="X70" s="36" t="e">
        <f t="shared" si="28"/>
        <v>#N/A</v>
      </c>
      <c r="Y70" s="36" t="e">
        <f t="shared" si="29"/>
        <v>#N/A</v>
      </c>
      <c r="Z70" s="37" t="e">
        <f t="shared" si="30"/>
        <v>#N/A</v>
      </c>
      <c r="AA70" s="37" t="e">
        <f t="shared" si="31"/>
        <v>#N/A</v>
      </c>
      <c r="AB70" s="37" t="e">
        <f t="shared" si="32"/>
        <v>#N/A</v>
      </c>
      <c r="AC70" s="37" t="e">
        <f t="shared" si="33"/>
        <v>#N/A</v>
      </c>
      <c r="AD70" s="38" t="e">
        <f t="shared" si="22"/>
        <v>#N/A</v>
      </c>
    </row>
    <row r="71" spans="1:30" ht="15" x14ac:dyDescent="0.2">
      <c r="A71" s="53" t="s">
        <v>203</v>
      </c>
      <c r="B71" s="40" t="s">
        <v>203</v>
      </c>
      <c r="C71" s="40"/>
      <c r="D71" s="54"/>
      <c r="E71" s="74"/>
      <c r="F71" s="40"/>
      <c r="G71" s="54"/>
      <c r="H71" s="62"/>
      <c r="I71" s="65"/>
      <c r="J71" s="41"/>
      <c r="K71" s="41"/>
      <c r="L71" s="54"/>
      <c r="M71" s="53"/>
      <c r="N71" s="70"/>
      <c r="O71" s="53"/>
      <c r="P71" s="40"/>
      <c r="Q71" s="54"/>
      <c r="R71" s="101"/>
      <c r="S71" s="103" t="e">
        <f t="shared" si="23"/>
        <v>#N/A</v>
      </c>
      <c r="T71" s="36" t="e">
        <f t="shared" si="24"/>
        <v>#N/A</v>
      </c>
      <c r="U71" s="36" t="e">
        <f t="shared" si="25"/>
        <v>#N/A</v>
      </c>
      <c r="V71" s="36" t="e">
        <f t="shared" si="26"/>
        <v>#N/A</v>
      </c>
      <c r="W71" s="36" t="e">
        <f t="shared" si="27"/>
        <v>#N/A</v>
      </c>
      <c r="X71" s="36" t="e">
        <f t="shared" si="28"/>
        <v>#N/A</v>
      </c>
      <c r="Y71" s="36" t="e">
        <f t="shared" si="29"/>
        <v>#N/A</v>
      </c>
      <c r="Z71" s="37" t="e">
        <f t="shared" si="30"/>
        <v>#N/A</v>
      </c>
      <c r="AA71" s="37" t="e">
        <f t="shared" si="31"/>
        <v>#N/A</v>
      </c>
      <c r="AB71" s="37" t="e">
        <f t="shared" si="32"/>
        <v>#N/A</v>
      </c>
      <c r="AC71" s="37" t="e">
        <f t="shared" si="33"/>
        <v>#N/A</v>
      </c>
      <c r="AD71" s="38" t="e">
        <f t="shared" si="22"/>
        <v>#N/A</v>
      </c>
    </row>
    <row r="72" spans="1:30" ht="15" x14ac:dyDescent="0.2">
      <c r="A72" s="53" t="s">
        <v>203</v>
      </c>
      <c r="B72" s="40" t="s">
        <v>203</v>
      </c>
      <c r="C72" s="40"/>
      <c r="D72" s="54"/>
      <c r="E72" s="74"/>
      <c r="F72" s="40"/>
      <c r="G72" s="54"/>
      <c r="H72" s="62"/>
      <c r="I72" s="65"/>
      <c r="J72" s="41"/>
      <c r="K72" s="41"/>
      <c r="L72" s="54"/>
      <c r="M72" s="53"/>
      <c r="N72" s="70"/>
      <c r="O72" s="53"/>
      <c r="P72" s="40"/>
      <c r="Q72" s="54"/>
      <c r="R72" s="101"/>
      <c r="S72" s="103" t="e">
        <f t="shared" si="23"/>
        <v>#N/A</v>
      </c>
      <c r="T72" s="36" t="e">
        <f t="shared" si="24"/>
        <v>#N/A</v>
      </c>
      <c r="U72" s="36" t="e">
        <f t="shared" si="25"/>
        <v>#N/A</v>
      </c>
      <c r="V72" s="36" t="e">
        <f t="shared" si="26"/>
        <v>#N/A</v>
      </c>
      <c r="W72" s="36" t="e">
        <f t="shared" si="27"/>
        <v>#N/A</v>
      </c>
      <c r="X72" s="36" t="e">
        <f t="shared" si="28"/>
        <v>#N/A</v>
      </c>
      <c r="Y72" s="36" t="e">
        <f t="shared" si="29"/>
        <v>#N/A</v>
      </c>
      <c r="Z72" s="37" t="e">
        <f t="shared" si="30"/>
        <v>#N/A</v>
      </c>
      <c r="AA72" s="37" t="e">
        <f t="shared" si="31"/>
        <v>#N/A</v>
      </c>
      <c r="AB72" s="37" t="e">
        <f t="shared" si="32"/>
        <v>#N/A</v>
      </c>
      <c r="AC72" s="37" t="e">
        <f t="shared" si="33"/>
        <v>#N/A</v>
      </c>
      <c r="AD72" s="38" t="e">
        <f t="shared" si="22"/>
        <v>#N/A</v>
      </c>
    </row>
    <row r="73" spans="1:30" ht="15" x14ac:dyDescent="0.2">
      <c r="A73" s="53" t="s">
        <v>203</v>
      </c>
      <c r="B73" s="40" t="s">
        <v>203</v>
      </c>
      <c r="C73" s="40"/>
      <c r="D73" s="54"/>
      <c r="E73" s="74"/>
      <c r="F73" s="40"/>
      <c r="G73" s="54"/>
      <c r="H73" s="62"/>
      <c r="I73" s="65"/>
      <c r="J73" s="41"/>
      <c r="K73" s="41"/>
      <c r="L73" s="54"/>
      <c r="M73" s="53"/>
      <c r="N73" s="70"/>
      <c r="O73" s="53"/>
      <c r="P73" s="40"/>
      <c r="Q73" s="54"/>
      <c r="R73" s="101"/>
      <c r="S73" s="103" t="e">
        <f t="shared" si="23"/>
        <v>#N/A</v>
      </c>
      <c r="T73" s="36" t="e">
        <f t="shared" si="24"/>
        <v>#N/A</v>
      </c>
      <c r="U73" s="36" t="e">
        <f t="shared" si="25"/>
        <v>#N/A</v>
      </c>
      <c r="V73" s="36" t="e">
        <f t="shared" si="26"/>
        <v>#N/A</v>
      </c>
      <c r="W73" s="36" t="e">
        <f t="shared" si="27"/>
        <v>#N/A</v>
      </c>
      <c r="X73" s="36" t="e">
        <f t="shared" si="28"/>
        <v>#N/A</v>
      </c>
      <c r="Y73" s="36" t="e">
        <f t="shared" si="29"/>
        <v>#N/A</v>
      </c>
      <c r="Z73" s="37" t="e">
        <f t="shared" si="30"/>
        <v>#N/A</v>
      </c>
      <c r="AA73" s="37" t="e">
        <f t="shared" si="31"/>
        <v>#N/A</v>
      </c>
      <c r="AB73" s="37" t="e">
        <f t="shared" si="32"/>
        <v>#N/A</v>
      </c>
      <c r="AC73" s="37" t="e">
        <f t="shared" si="33"/>
        <v>#N/A</v>
      </c>
      <c r="AD73" s="38" t="e">
        <f t="shared" si="22"/>
        <v>#N/A</v>
      </c>
    </row>
    <row r="74" spans="1:30" ht="15" x14ac:dyDescent="0.2">
      <c r="A74" s="53" t="s">
        <v>203</v>
      </c>
      <c r="B74" s="40" t="s">
        <v>203</v>
      </c>
      <c r="C74" s="40"/>
      <c r="D74" s="54"/>
      <c r="E74" s="74"/>
      <c r="F74" s="40"/>
      <c r="G74" s="54"/>
      <c r="H74" s="62"/>
      <c r="I74" s="65"/>
      <c r="J74" s="41"/>
      <c r="K74" s="41"/>
      <c r="L74" s="54"/>
      <c r="M74" s="53"/>
      <c r="N74" s="70"/>
      <c r="O74" s="53"/>
      <c r="P74" s="40"/>
      <c r="Q74" s="54"/>
      <c r="R74" s="101"/>
      <c r="S74" s="103" t="e">
        <f t="shared" si="23"/>
        <v>#N/A</v>
      </c>
      <c r="T74" s="36" t="e">
        <f t="shared" si="24"/>
        <v>#N/A</v>
      </c>
      <c r="U74" s="36" t="e">
        <f t="shared" si="25"/>
        <v>#N/A</v>
      </c>
      <c r="V74" s="36" t="e">
        <f t="shared" si="26"/>
        <v>#N/A</v>
      </c>
      <c r="W74" s="36" t="e">
        <f t="shared" si="27"/>
        <v>#N/A</v>
      </c>
      <c r="X74" s="36" t="e">
        <f t="shared" si="28"/>
        <v>#N/A</v>
      </c>
      <c r="Y74" s="36" t="e">
        <f t="shared" si="29"/>
        <v>#N/A</v>
      </c>
      <c r="Z74" s="37" t="e">
        <f t="shared" si="30"/>
        <v>#N/A</v>
      </c>
      <c r="AA74" s="37" t="e">
        <f t="shared" si="31"/>
        <v>#N/A</v>
      </c>
      <c r="AB74" s="37" t="e">
        <f t="shared" si="32"/>
        <v>#N/A</v>
      </c>
      <c r="AC74" s="37" t="e">
        <f t="shared" si="33"/>
        <v>#N/A</v>
      </c>
      <c r="AD74" s="38" t="e">
        <f t="shared" si="22"/>
        <v>#N/A</v>
      </c>
    </row>
    <row r="75" spans="1:30" ht="15" x14ac:dyDescent="0.2">
      <c r="A75" s="53" t="s">
        <v>203</v>
      </c>
      <c r="B75" s="40" t="s">
        <v>203</v>
      </c>
      <c r="C75" s="40"/>
      <c r="D75" s="54"/>
      <c r="E75" s="74"/>
      <c r="F75" s="40"/>
      <c r="G75" s="54"/>
      <c r="H75" s="62"/>
      <c r="I75" s="65"/>
      <c r="J75" s="41"/>
      <c r="K75" s="41"/>
      <c r="L75" s="54"/>
      <c r="M75" s="53"/>
      <c r="N75" s="70"/>
      <c r="O75" s="53"/>
      <c r="P75" s="40"/>
      <c r="Q75" s="54"/>
      <c r="R75" s="101"/>
      <c r="S75" s="103" t="e">
        <f t="shared" si="23"/>
        <v>#N/A</v>
      </c>
      <c r="T75" s="36" t="e">
        <f t="shared" si="24"/>
        <v>#N/A</v>
      </c>
      <c r="U75" s="36" t="e">
        <f t="shared" si="25"/>
        <v>#N/A</v>
      </c>
      <c r="V75" s="36" t="e">
        <f t="shared" si="26"/>
        <v>#N/A</v>
      </c>
      <c r="W75" s="36" t="e">
        <f t="shared" si="27"/>
        <v>#N/A</v>
      </c>
      <c r="X75" s="36" t="e">
        <f t="shared" si="28"/>
        <v>#N/A</v>
      </c>
      <c r="Y75" s="36" t="e">
        <f t="shared" si="29"/>
        <v>#N/A</v>
      </c>
      <c r="Z75" s="37" t="e">
        <f t="shared" si="30"/>
        <v>#N/A</v>
      </c>
      <c r="AA75" s="37" t="e">
        <f t="shared" si="31"/>
        <v>#N/A</v>
      </c>
      <c r="AB75" s="37" t="e">
        <f t="shared" si="32"/>
        <v>#N/A</v>
      </c>
      <c r="AC75" s="37" t="e">
        <f t="shared" si="33"/>
        <v>#N/A</v>
      </c>
      <c r="AD75" s="38" t="e">
        <f t="shared" si="22"/>
        <v>#N/A</v>
      </c>
    </row>
    <row r="76" spans="1:30" ht="15" x14ac:dyDescent="0.2">
      <c r="A76" s="53" t="s">
        <v>203</v>
      </c>
      <c r="B76" s="40" t="s">
        <v>203</v>
      </c>
      <c r="C76" s="40"/>
      <c r="D76" s="54"/>
      <c r="E76" s="74"/>
      <c r="F76" s="40"/>
      <c r="G76" s="54"/>
      <c r="H76" s="62"/>
      <c r="I76" s="65"/>
      <c r="J76" s="41"/>
      <c r="K76" s="41"/>
      <c r="L76" s="54"/>
      <c r="M76" s="53"/>
      <c r="N76" s="70"/>
      <c r="O76" s="53"/>
      <c r="P76" s="40"/>
      <c r="Q76" s="54"/>
      <c r="R76" s="101"/>
      <c r="S76" s="103" t="e">
        <f t="shared" si="23"/>
        <v>#N/A</v>
      </c>
      <c r="T76" s="36" t="e">
        <f t="shared" si="24"/>
        <v>#N/A</v>
      </c>
      <c r="U76" s="36" t="e">
        <f t="shared" si="25"/>
        <v>#N/A</v>
      </c>
      <c r="V76" s="36" t="e">
        <f t="shared" si="26"/>
        <v>#N/A</v>
      </c>
      <c r="W76" s="36" t="e">
        <f t="shared" si="27"/>
        <v>#N/A</v>
      </c>
      <c r="X76" s="36" t="e">
        <f t="shared" si="28"/>
        <v>#N/A</v>
      </c>
      <c r="Y76" s="36" t="e">
        <f t="shared" si="29"/>
        <v>#N/A</v>
      </c>
      <c r="Z76" s="37" t="e">
        <f t="shared" si="30"/>
        <v>#N/A</v>
      </c>
      <c r="AA76" s="37" t="e">
        <f t="shared" si="31"/>
        <v>#N/A</v>
      </c>
      <c r="AB76" s="37" t="e">
        <f t="shared" si="32"/>
        <v>#N/A</v>
      </c>
      <c r="AC76" s="37" t="e">
        <f t="shared" si="33"/>
        <v>#N/A</v>
      </c>
      <c r="AD76" s="38" t="e">
        <f t="shared" si="22"/>
        <v>#N/A</v>
      </c>
    </row>
    <row r="77" spans="1:30" ht="15" x14ac:dyDescent="0.2">
      <c r="A77" s="53" t="s">
        <v>203</v>
      </c>
      <c r="B77" s="40" t="s">
        <v>203</v>
      </c>
      <c r="C77" s="40"/>
      <c r="D77" s="54"/>
      <c r="E77" s="74"/>
      <c r="F77" s="40"/>
      <c r="G77" s="54"/>
      <c r="H77" s="62"/>
      <c r="I77" s="65"/>
      <c r="J77" s="41"/>
      <c r="K77" s="41"/>
      <c r="L77" s="54"/>
      <c r="M77" s="53"/>
      <c r="N77" s="70"/>
      <c r="O77" s="53"/>
      <c r="P77" s="40"/>
      <c r="Q77" s="54"/>
      <c r="R77" s="101"/>
      <c r="S77" s="103" t="e">
        <f t="shared" si="23"/>
        <v>#N/A</v>
      </c>
      <c r="T77" s="36" t="e">
        <f t="shared" si="24"/>
        <v>#N/A</v>
      </c>
      <c r="U77" s="36" t="e">
        <f t="shared" si="25"/>
        <v>#N/A</v>
      </c>
      <c r="V77" s="36" t="e">
        <f t="shared" si="26"/>
        <v>#N/A</v>
      </c>
      <c r="W77" s="36" t="e">
        <f t="shared" si="27"/>
        <v>#N/A</v>
      </c>
      <c r="X77" s="36" t="e">
        <f t="shared" si="28"/>
        <v>#N/A</v>
      </c>
      <c r="Y77" s="36" t="e">
        <f t="shared" si="29"/>
        <v>#N/A</v>
      </c>
      <c r="Z77" s="37" t="e">
        <f t="shared" si="30"/>
        <v>#N/A</v>
      </c>
      <c r="AA77" s="37" t="e">
        <f t="shared" si="31"/>
        <v>#N/A</v>
      </c>
      <c r="AB77" s="37" t="e">
        <f t="shared" si="32"/>
        <v>#N/A</v>
      </c>
      <c r="AC77" s="37" t="e">
        <f t="shared" si="33"/>
        <v>#N/A</v>
      </c>
      <c r="AD77" s="38" t="e">
        <f t="shared" si="22"/>
        <v>#N/A</v>
      </c>
    </row>
    <row r="78" spans="1:30" ht="15" x14ac:dyDescent="0.2">
      <c r="A78" s="53" t="s">
        <v>203</v>
      </c>
      <c r="B78" s="40" t="s">
        <v>203</v>
      </c>
      <c r="C78" s="40"/>
      <c r="D78" s="54"/>
      <c r="E78" s="74"/>
      <c r="F78" s="40"/>
      <c r="G78" s="54"/>
      <c r="H78" s="62"/>
      <c r="I78" s="65"/>
      <c r="J78" s="41"/>
      <c r="K78" s="41"/>
      <c r="L78" s="54"/>
      <c r="M78" s="53"/>
      <c r="N78" s="70"/>
      <c r="O78" s="53"/>
      <c r="P78" s="40"/>
      <c r="Q78" s="54"/>
      <c r="R78" s="101"/>
      <c r="S78" s="103" t="e">
        <f t="shared" si="23"/>
        <v>#N/A</v>
      </c>
      <c r="T78" s="36" t="e">
        <f t="shared" si="24"/>
        <v>#N/A</v>
      </c>
      <c r="U78" s="36" t="e">
        <f t="shared" si="25"/>
        <v>#N/A</v>
      </c>
      <c r="V78" s="36" t="e">
        <f t="shared" si="26"/>
        <v>#N/A</v>
      </c>
      <c r="W78" s="36" t="e">
        <f t="shared" si="27"/>
        <v>#N/A</v>
      </c>
      <c r="X78" s="36" t="e">
        <f t="shared" si="28"/>
        <v>#N/A</v>
      </c>
      <c r="Y78" s="36" t="e">
        <f t="shared" si="29"/>
        <v>#N/A</v>
      </c>
      <c r="Z78" s="37" t="e">
        <f t="shared" si="30"/>
        <v>#N/A</v>
      </c>
      <c r="AA78" s="37" t="e">
        <f t="shared" si="31"/>
        <v>#N/A</v>
      </c>
      <c r="AB78" s="37" t="e">
        <f t="shared" si="32"/>
        <v>#N/A</v>
      </c>
      <c r="AC78" s="37" t="e">
        <f t="shared" si="33"/>
        <v>#N/A</v>
      </c>
      <c r="AD78" s="38" t="e">
        <f t="shared" si="22"/>
        <v>#N/A</v>
      </c>
    </row>
    <row r="79" spans="1:30" ht="15" x14ac:dyDescent="0.2">
      <c r="A79" s="53" t="s">
        <v>203</v>
      </c>
      <c r="B79" s="40" t="s">
        <v>203</v>
      </c>
      <c r="C79" s="40"/>
      <c r="D79" s="54"/>
      <c r="E79" s="74"/>
      <c r="F79" s="40"/>
      <c r="G79" s="54"/>
      <c r="H79" s="62"/>
      <c r="I79" s="65"/>
      <c r="J79" s="41"/>
      <c r="K79" s="41"/>
      <c r="L79" s="54"/>
      <c r="M79" s="53"/>
      <c r="N79" s="70"/>
      <c r="O79" s="53"/>
      <c r="P79" s="40"/>
      <c r="Q79" s="54"/>
      <c r="R79" s="101"/>
      <c r="S79" s="103" t="e">
        <f t="shared" si="23"/>
        <v>#N/A</v>
      </c>
      <c r="T79" s="36" t="e">
        <f t="shared" si="24"/>
        <v>#N/A</v>
      </c>
      <c r="U79" s="36" t="e">
        <f t="shared" si="25"/>
        <v>#N/A</v>
      </c>
      <c r="V79" s="36" t="e">
        <f t="shared" si="26"/>
        <v>#N/A</v>
      </c>
      <c r="W79" s="36" t="e">
        <f t="shared" si="27"/>
        <v>#N/A</v>
      </c>
      <c r="X79" s="36" t="e">
        <f t="shared" si="28"/>
        <v>#N/A</v>
      </c>
      <c r="Y79" s="36" t="e">
        <f t="shared" si="29"/>
        <v>#N/A</v>
      </c>
      <c r="Z79" s="37" t="e">
        <f t="shared" si="30"/>
        <v>#N/A</v>
      </c>
      <c r="AA79" s="37" t="e">
        <f t="shared" si="31"/>
        <v>#N/A</v>
      </c>
      <c r="AB79" s="37" t="e">
        <f t="shared" si="32"/>
        <v>#N/A</v>
      </c>
      <c r="AC79" s="37" t="e">
        <f t="shared" si="33"/>
        <v>#N/A</v>
      </c>
      <c r="AD79" s="38" t="e">
        <f t="shared" si="22"/>
        <v>#N/A</v>
      </c>
    </row>
    <row r="80" spans="1:30" ht="15" x14ac:dyDescent="0.2">
      <c r="A80" s="53" t="s">
        <v>203</v>
      </c>
      <c r="B80" s="40" t="s">
        <v>203</v>
      </c>
      <c r="C80" s="40"/>
      <c r="D80" s="54"/>
      <c r="E80" s="74"/>
      <c r="F80" s="40"/>
      <c r="G80" s="54"/>
      <c r="H80" s="62"/>
      <c r="I80" s="65"/>
      <c r="J80" s="41"/>
      <c r="K80" s="41"/>
      <c r="L80" s="54"/>
      <c r="M80" s="53"/>
      <c r="N80" s="70"/>
      <c r="O80" s="53"/>
      <c r="P80" s="40"/>
      <c r="Q80" s="54"/>
      <c r="R80" s="101"/>
      <c r="S80" s="103" t="e">
        <f t="shared" si="23"/>
        <v>#N/A</v>
      </c>
      <c r="T80" s="36" t="e">
        <f t="shared" si="24"/>
        <v>#N/A</v>
      </c>
      <c r="U80" s="36" t="e">
        <f t="shared" si="25"/>
        <v>#N/A</v>
      </c>
      <c r="V80" s="36" t="e">
        <f t="shared" si="26"/>
        <v>#N/A</v>
      </c>
      <c r="W80" s="36" t="e">
        <f t="shared" si="27"/>
        <v>#N/A</v>
      </c>
      <c r="X80" s="36" t="e">
        <f t="shared" si="28"/>
        <v>#N/A</v>
      </c>
      <c r="Y80" s="36" t="e">
        <f t="shared" si="29"/>
        <v>#N/A</v>
      </c>
      <c r="Z80" s="37" t="e">
        <f t="shared" si="30"/>
        <v>#N/A</v>
      </c>
      <c r="AA80" s="37" t="e">
        <f t="shared" si="31"/>
        <v>#N/A</v>
      </c>
      <c r="AB80" s="37" t="e">
        <f t="shared" si="32"/>
        <v>#N/A</v>
      </c>
      <c r="AC80" s="37" t="e">
        <f t="shared" si="33"/>
        <v>#N/A</v>
      </c>
      <c r="AD80" s="38" t="e">
        <f t="shared" si="22"/>
        <v>#N/A</v>
      </c>
    </row>
    <row r="81" spans="1:30" ht="15" x14ac:dyDescent="0.2">
      <c r="A81" s="53" t="s">
        <v>203</v>
      </c>
      <c r="B81" s="40" t="s">
        <v>203</v>
      </c>
      <c r="C81" s="40"/>
      <c r="D81" s="54"/>
      <c r="E81" s="74"/>
      <c r="F81" s="40"/>
      <c r="G81" s="54"/>
      <c r="H81" s="62"/>
      <c r="I81" s="65"/>
      <c r="J81" s="41"/>
      <c r="K81" s="41"/>
      <c r="L81" s="54"/>
      <c r="M81" s="53"/>
      <c r="N81" s="70"/>
      <c r="O81" s="53"/>
      <c r="P81" s="40"/>
      <c r="Q81" s="54"/>
      <c r="R81" s="101"/>
      <c r="S81" s="103" t="e">
        <f t="shared" si="23"/>
        <v>#N/A</v>
      </c>
      <c r="T81" s="36" t="e">
        <f t="shared" si="24"/>
        <v>#N/A</v>
      </c>
      <c r="U81" s="36" t="e">
        <f t="shared" si="25"/>
        <v>#N/A</v>
      </c>
      <c r="V81" s="36" t="e">
        <f t="shared" si="26"/>
        <v>#N/A</v>
      </c>
      <c r="W81" s="36" t="e">
        <f t="shared" si="27"/>
        <v>#N/A</v>
      </c>
      <c r="X81" s="36" t="e">
        <f t="shared" si="28"/>
        <v>#N/A</v>
      </c>
      <c r="Y81" s="36" t="e">
        <f t="shared" si="29"/>
        <v>#N/A</v>
      </c>
      <c r="Z81" s="37" t="e">
        <f t="shared" si="30"/>
        <v>#N/A</v>
      </c>
      <c r="AA81" s="37" t="e">
        <f t="shared" si="31"/>
        <v>#N/A</v>
      </c>
      <c r="AB81" s="37" t="e">
        <f t="shared" si="32"/>
        <v>#N/A</v>
      </c>
      <c r="AC81" s="37" t="e">
        <f t="shared" si="33"/>
        <v>#N/A</v>
      </c>
      <c r="AD81" s="38" t="e">
        <f t="shared" si="22"/>
        <v>#N/A</v>
      </c>
    </row>
    <row r="82" spans="1:30" ht="15" x14ac:dyDescent="0.2">
      <c r="A82" s="53" t="s">
        <v>203</v>
      </c>
      <c r="B82" s="40" t="s">
        <v>203</v>
      </c>
      <c r="C82" s="40"/>
      <c r="D82" s="54"/>
      <c r="E82" s="74"/>
      <c r="F82" s="40"/>
      <c r="G82" s="54"/>
      <c r="H82" s="62"/>
      <c r="I82" s="65"/>
      <c r="J82" s="41"/>
      <c r="K82" s="41"/>
      <c r="L82" s="54"/>
      <c r="M82" s="53"/>
      <c r="N82" s="70"/>
      <c r="O82" s="53"/>
      <c r="P82" s="40"/>
      <c r="Q82" s="54"/>
      <c r="R82" s="101"/>
      <c r="S82" s="103" t="e">
        <f t="shared" si="23"/>
        <v>#N/A</v>
      </c>
      <c r="T82" s="36" t="e">
        <f t="shared" si="24"/>
        <v>#N/A</v>
      </c>
      <c r="U82" s="36" t="e">
        <f t="shared" si="25"/>
        <v>#N/A</v>
      </c>
      <c r="V82" s="36" t="e">
        <f t="shared" si="26"/>
        <v>#N/A</v>
      </c>
      <c r="W82" s="36" t="e">
        <f t="shared" si="27"/>
        <v>#N/A</v>
      </c>
      <c r="X82" s="36" t="e">
        <f t="shared" si="28"/>
        <v>#N/A</v>
      </c>
      <c r="Y82" s="36" t="e">
        <f t="shared" si="29"/>
        <v>#N/A</v>
      </c>
      <c r="Z82" s="37" t="e">
        <f t="shared" si="30"/>
        <v>#N/A</v>
      </c>
      <c r="AA82" s="37" t="e">
        <f t="shared" si="31"/>
        <v>#N/A</v>
      </c>
      <c r="AB82" s="37" t="e">
        <f t="shared" si="32"/>
        <v>#N/A</v>
      </c>
      <c r="AC82" s="37" t="e">
        <f t="shared" si="33"/>
        <v>#N/A</v>
      </c>
      <c r="AD82" s="38" t="e">
        <f t="shared" si="22"/>
        <v>#N/A</v>
      </c>
    </row>
    <row r="83" spans="1:30" ht="15" x14ac:dyDescent="0.2">
      <c r="A83" s="53" t="s">
        <v>203</v>
      </c>
      <c r="B83" s="40" t="s">
        <v>203</v>
      </c>
      <c r="C83" s="40"/>
      <c r="D83" s="54"/>
      <c r="E83" s="74"/>
      <c r="F83" s="40"/>
      <c r="G83" s="54"/>
      <c r="H83" s="62"/>
      <c r="I83" s="65"/>
      <c r="J83" s="41"/>
      <c r="K83" s="41"/>
      <c r="L83" s="54"/>
      <c r="M83" s="53"/>
      <c r="N83" s="70"/>
      <c r="O83" s="53"/>
      <c r="P83" s="40"/>
      <c r="Q83" s="54"/>
      <c r="R83" s="101"/>
      <c r="S83" s="103" t="e">
        <f t="shared" si="23"/>
        <v>#N/A</v>
      </c>
      <c r="T83" s="36" t="e">
        <f t="shared" si="24"/>
        <v>#N/A</v>
      </c>
      <c r="U83" s="36" t="e">
        <f t="shared" si="25"/>
        <v>#N/A</v>
      </c>
      <c r="V83" s="36" t="e">
        <f t="shared" si="26"/>
        <v>#N/A</v>
      </c>
      <c r="W83" s="36" t="e">
        <f t="shared" si="27"/>
        <v>#N/A</v>
      </c>
      <c r="X83" s="36" t="e">
        <f t="shared" si="28"/>
        <v>#N/A</v>
      </c>
      <c r="Y83" s="36" t="e">
        <f t="shared" si="29"/>
        <v>#N/A</v>
      </c>
      <c r="Z83" s="37" t="e">
        <f t="shared" si="30"/>
        <v>#N/A</v>
      </c>
      <c r="AA83" s="37" t="e">
        <f t="shared" si="31"/>
        <v>#N/A</v>
      </c>
      <c r="AB83" s="37" t="e">
        <f t="shared" si="32"/>
        <v>#N/A</v>
      </c>
      <c r="AC83" s="37" t="e">
        <f t="shared" si="33"/>
        <v>#N/A</v>
      </c>
      <c r="AD83" s="38" t="e">
        <f t="shared" si="22"/>
        <v>#N/A</v>
      </c>
    </row>
    <row r="84" spans="1:30" ht="15" x14ac:dyDescent="0.2">
      <c r="A84" s="53" t="s">
        <v>203</v>
      </c>
      <c r="B84" s="40" t="s">
        <v>203</v>
      </c>
      <c r="C84" s="40"/>
      <c r="D84" s="54"/>
      <c r="E84" s="74"/>
      <c r="F84" s="40"/>
      <c r="G84" s="54"/>
      <c r="H84" s="62"/>
      <c r="I84" s="65"/>
      <c r="J84" s="41"/>
      <c r="K84" s="41"/>
      <c r="L84" s="54"/>
      <c r="M84" s="53"/>
      <c r="N84" s="70"/>
      <c r="O84" s="53"/>
      <c r="P84" s="40"/>
      <c r="Q84" s="54"/>
      <c r="R84" s="101"/>
      <c r="S84" s="103" t="e">
        <f t="shared" si="23"/>
        <v>#N/A</v>
      </c>
      <c r="T84" s="36" t="e">
        <f t="shared" si="24"/>
        <v>#N/A</v>
      </c>
      <c r="U84" s="36" t="e">
        <f t="shared" si="25"/>
        <v>#N/A</v>
      </c>
      <c r="V84" s="36" t="e">
        <f t="shared" si="26"/>
        <v>#N/A</v>
      </c>
      <c r="W84" s="36" t="e">
        <f t="shared" si="27"/>
        <v>#N/A</v>
      </c>
      <c r="X84" s="36" t="e">
        <f t="shared" si="28"/>
        <v>#N/A</v>
      </c>
      <c r="Y84" s="36" t="e">
        <f t="shared" si="29"/>
        <v>#N/A</v>
      </c>
      <c r="Z84" s="37" t="e">
        <f t="shared" si="30"/>
        <v>#N/A</v>
      </c>
      <c r="AA84" s="37" t="e">
        <f t="shared" si="31"/>
        <v>#N/A</v>
      </c>
      <c r="AB84" s="37" t="e">
        <f t="shared" si="32"/>
        <v>#N/A</v>
      </c>
      <c r="AC84" s="37" t="e">
        <f t="shared" si="33"/>
        <v>#N/A</v>
      </c>
      <c r="AD84" s="38" t="e">
        <f t="shared" si="22"/>
        <v>#N/A</v>
      </c>
    </row>
    <row r="85" spans="1:30" ht="15" x14ac:dyDescent="0.2">
      <c r="A85" s="53" t="s">
        <v>203</v>
      </c>
      <c r="B85" s="40" t="s">
        <v>203</v>
      </c>
      <c r="C85" s="40"/>
      <c r="D85" s="54"/>
      <c r="E85" s="74"/>
      <c r="F85" s="40"/>
      <c r="G85" s="54"/>
      <c r="H85" s="62"/>
      <c r="I85" s="65"/>
      <c r="J85" s="41"/>
      <c r="K85" s="41"/>
      <c r="L85" s="54"/>
      <c r="M85" s="53"/>
      <c r="N85" s="70"/>
      <c r="O85" s="53"/>
      <c r="P85" s="40"/>
      <c r="Q85" s="54"/>
      <c r="R85" s="101"/>
      <c r="S85" s="103" t="e">
        <f t="shared" si="23"/>
        <v>#N/A</v>
      </c>
      <c r="T85" s="36" t="e">
        <f t="shared" si="24"/>
        <v>#N/A</v>
      </c>
      <c r="U85" s="36" t="e">
        <f t="shared" si="25"/>
        <v>#N/A</v>
      </c>
      <c r="V85" s="36" t="e">
        <f t="shared" si="26"/>
        <v>#N/A</v>
      </c>
      <c r="W85" s="36" t="e">
        <f t="shared" si="27"/>
        <v>#N/A</v>
      </c>
      <c r="X85" s="36" t="e">
        <f t="shared" si="28"/>
        <v>#N/A</v>
      </c>
      <c r="Y85" s="36" t="e">
        <f t="shared" si="29"/>
        <v>#N/A</v>
      </c>
      <c r="Z85" s="37" t="e">
        <f t="shared" si="30"/>
        <v>#N/A</v>
      </c>
      <c r="AA85" s="37" t="e">
        <f t="shared" si="31"/>
        <v>#N/A</v>
      </c>
      <c r="AB85" s="37" t="e">
        <f t="shared" si="32"/>
        <v>#N/A</v>
      </c>
      <c r="AC85" s="37" t="e">
        <f t="shared" si="33"/>
        <v>#N/A</v>
      </c>
      <c r="AD85" s="38" t="e">
        <f t="shared" si="22"/>
        <v>#N/A</v>
      </c>
    </row>
    <row r="86" spans="1:30" ht="15" x14ac:dyDescent="0.2">
      <c r="A86" s="53" t="s">
        <v>203</v>
      </c>
      <c r="B86" s="40" t="s">
        <v>203</v>
      </c>
      <c r="C86" s="40"/>
      <c r="D86" s="54"/>
      <c r="E86" s="74"/>
      <c r="F86" s="40"/>
      <c r="G86" s="54"/>
      <c r="H86" s="62"/>
      <c r="I86" s="65"/>
      <c r="J86" s="41"/>
      <c r="K86" s="41"/>
      <c r="L86" s="54"/>
      <c r="M86" s="53"/>
      <c r="N86" s="70"/>
      <c r="O86" s="53"/>
      <c r="P86" s="40"/>
      <c r="Q86" s="54"/>
      <c r="R86" s="101"/>
      <c r="S86" s="103" t="e">
        <f t="shared" si="23"/>
        <v>#N/A</v>
      </c>
      <c r="T86" s="36" t="e">
        <f t="shared" si="24"/>
        <v>#N/A</v>
      </c>
      <c r="U86" s="36" t="e">
        <f t="shared" si="25"/>
        <v>#N/A</v>
      </c>
      <c r="V86" s="36" t="e">
        <f t="shared" si="26"/>
        <v>#N/A</v>
      </c>
      <c r="W86" s="36" t="e">
        <f t="shared" si="27"/>
        <v>#N/A</v>
      </c>
      <c r="X86" s="36" t="e">
        <f t="shared" si="28"/>
        <v>#N/A</v>
      </c>
      <c r="Y86" s="36" t="e">
        <f t="shared" si="29"/>
        <v>#N/A</v>
      </c>
      <c r="Z86" s="37" t="e">
        <f t="shared" si="30"/>
        <v>#N/A</v>
      </c>
      <c r="AA86" s="37" t="e">
        <f t="shared" si="31"/>
        <v>#N/A</v>
      </c>
      <c r="AB86" s="37" t="e">
        <f t="shared" si="32"/>
        <v>#N/A</v>
      </c>
      <c r="AC86" s="37" t="e">
        <f t="shared" si="33"/>
        <v>#N/A</v>
      </c>
      <c r="AD86" s="38" t="e">
        <f t="shared" si="22"/>
        <v>#N/A</v>
      </c>
    </row>
    <row r="87" spans="1:30" ht="15" x14ac:dyDescent="0.2">
      <c r="A87" s="53" t="s">
        <v>203</v>
      </c>
      <c r="B87" s="40" t="s">
        <v>203</v>
      </c>
      <c r="C87" s="40"/>
      <c r="D87" s="54"/>
      <c r="E87" s="74"/>
      <c r="F87" s="40"/>
      <c r="G87" s="54"/>
      <c r="H87" s="62"/>
      <c r="I87" s="65"/>
      <c r="J87" s="41"/>
      <c r="K87" s="41"/>
      <c r="L87" s="54"/>
      <c r="M87" s="53"/>
      <c r="N87" s="70"/>
      <c r="O87" s="53"/>
      <c r="P87" s="40"/>
      <c r="Q87" s="54"/>
      <c r="R87" s="101"/>
      <c r="S87" s="103" t="e">
        <f t="shared" si="23"/>
        <v>#N/A</v>
      </c>
      <c r="T87" s="36" t="e">
        <f t="shared" si="24"/>
        <v>#N/A</v>
      </c>
      <c r="U87" s="36" t="e">
        <f t="shared" si="25"/>
        <v>#N/A</v>
      </c>
      <c r="V87" s="36" t="e">
        <f t="shared" si="26"/>
        <v>#N/A</v>
      </c>
      <c r="W87" s="36" t="e">
        <f t="shared" si="27"/>
        <v>#N/A</v>
      </c>
      <c r="X87" s="36" t="e">
        <f t="shared" si="28"/>
        <v>#N/A</v>
      </c>
      <c r="Y87" s="36" t="e">
        <f t="shared" si="29"/>
        <v>#N/A</v>
      </c>
      <c r="Z87" s="37" t="e">
        <f t="shared" si="30"/>
        <v>#N/A</v>
      </c>
      <c r="AA87" s="37" t="e">
        <f t="shared" si="31"/>
        <v>#N/A</v>
      </c>
      <c r="AB87" s="37" t="e">
        <f t="shared" si="32"/>
        <v>#N/A</v>
      </c>
      <c r="AC87" s="37" t="e">
        <f t="shared" si="33"/>
        <v>#N/A</v>
      </c>
      <c r="AD87" s="38" t="e">
        <f t="shared" si="22"/>
        <v>#N/A</v>
      </c>
    </row>
    <row r="88" spans="1:30" ht="15" x14ac:dyDescent="0.2">
      <c r="A88" s="53" t="s">
        <v>203</v>
      </c>
      <c r="B88" s="40" t="s">
        <v>203</v>
      </c>
      <c r="C88" s="40"/>
      <c r="D88" s="54"/>
      <c r="E88" s="74"/>
      <c r="F88" s="40"/>
      <c r="G88" s="54"/>
      <c r="H88" s="62"/>
      <c r="I88" s="65"/>
      <c r="J88" s="41"/>
      <c r="K88" s="41"/>
      <c r="L88" s="54"/>
      <c r="M88" s="53"/>
      <c r="N88" s="70"/>
      <c r="O88" s="53"/>
      <c r="P88" s="40"/>
      <c r="Q88" s="54"/>
      <c r="R88" s="101"/>
      <c r="S88" s="103" t="e">
        <f t="shared" si="23"/>
        <v>#N/A</v>
      </c>
      <c r="T88" s="36" t="e">
        <f t="shared" si="24"/>
        <v>#N/A</v>
      </c>
      <c r="U88" s="36" t="e">
        <f t="shared" si="25"/>
        <v>#N/A</v>
      </c>
      <c r="V88" s="36" t="e">
        <f t="shared" si="26"/>
        <v>#N/A</v>
      </c>
      <c r="W88" s="36" t="e">
        <f t="shared" si="27"/>
        <v>#N/A</v>
      </c>
      <c r="X88" s="36" t="e">
        <f t="shared" si="28"/>
        <v>#N/A</v>
      </c>
      <c r="Y88" s="36" t="e">
        <f t="shared" si="29"/>
        <v>#N/A</v>
      </c>
      <c r="Z88" s="37" t="e">
        <f t="shared" si="30"/>
        <v>#N/A</v>
      </c>
      <c r="AA88" s="37" t="e">
        <f t="shared" si="31"/>
        <v>#N/A</v>
      </c>
      <c r="AB88" s="37" t="e">
        <f t="shared" si="32"/>
        <v>#N/A</v>
      </c>
      <c r="AC88" s="37" t="e">
        <f t="shared" si="33"/>
        <v>#N/A</v>
      </c>
      <c r="AD88" s="38" t="e">
        <f t="shared" si="22"/>
        <v>#N/A</v>
      </c>
    </row>
    <row r="89" spans="1:30" ht="15" x14ac:dyDescent="0.2">
      <c r="A89" s="53" t="s">
        <v>203</v>
      </c>
      <c r="B89" s="40" t="s">
        <v>203</v>
      </c>
      <c r="C89" s="40"/>
      <c r="D89" s="54"/>
      <c r="E89" s="74"/>
      <c r="F89" s="40"/>
      <c r="G89" s="54"/>
      <c r="H89" s="62"/>
      <c r="I89" s="65"/>
      <c r="J89" s="41"/>
      <c r="K89" s="41"/>
      <c r="L89" s="54"/>
      <c r="M89" s="53"/>
      <c r="N89" s="70"/>
      <c r="O89" s="53"/>
      <c r="P89" s="40"/>
      <c r="Q89" s="54"/>
      <c r="R89" s="101"/>
      <c r="S89" s="103" t="e">
        <f t="shared" si="23"/>
        <v>#N/A</v>
      </c>
      <c r="T89" s="36" t="e">
        <f t="shared" si="24"/>
        <v>#N/A</v>
      </c>
      <c r="U89" s="36" t="e">
        <f t="shared" si="25"/>
        <v>#N/A</v>
      </c>
      <c r="V89" s="36" t="e">
        <f t="shared" si="26"/>
        <v>#N/A</v>
      </c>
      <c r="W89" s="36" t="e">
        <f t="shared" si="27"/>
        <v>#N/A</v>
      </c>
      <c r="X89" s="36" t="e">
        <f t="shared" si="28"/>
        <v>#N/A</v>
      </c>
      <c r="Y89" s="36" t="e">
        <f t="shared" si="29"/>
        <v>#N/A</v>
      </c>
      <c r="Z89" s="37" t="e">
        <f t="shared" si="30"/>
        <v>#N/A</v>
      </c>
      <c r="AA89" s="37" t="e">
        <f t="shared" si="31"/>
        <v>#N/A</v>
      </c>
      <c r="AB89" s="37" t="e">
        <f t="shared" si="32"/>
        <v>#N/A</v>
      </c>
      <c r="AC89" s="37" t="e">
        <f t="shared" si="33"/>
        <v>#N/A</v>
      </c>
      <c r="AD89" s="38" t="e">
        <f t="shared" si="22"/>
        <v>#N/A</v>
      </c>
    </row>
    <row r="90" spans="1:30" ht="15" x14ac:dyDescent="0.2">
      <c r="A90" s="53" t="s">
        <v>203</v>
      </c>
      <c r="B90" s="40" t="s">
        <v>203</v>
      </c>
      <c r="C90" s="40"/>
      <c r="D90" s="54"/>
      <c r="E90" s="74"/>
      <c r="F90" s="40"/>
      <c r="G90" s="54"/>
      <c r="H90" s="62"/>
      <c r="I90" s="65"/>
      <c r="J90" s="41"/>
      <c r="K90" s="41"/>
      <c r="L90" s="54"/>
      <c r="M90" s="53"/>
      <c r="N90" s="70"/>
      <c r="O90" s="53"/>
      <c r="P90" s="40"/>
      <c r="Q90" s="54"/>
      <c r="R90" s="101"/>
      <c r="S90" s="103" t="e">
        <f t="shared" si="23"/>
        <v>#N/A</v>
      </c>
      <c r="T90" s="36" t="e">
        <f t="shared" si="24"/>
        <v>#N/A</v>
      </c>
      <c r="U90" s="36" t="e">
        <f t="shared" si="25"/>
        <v>#N/A</v>
      </c>
      <c r="V90" s="36" t="e">
        <f t="shared" si="26"/>
        <v>#N/A</v>
      </c>
      <c r="W90" s="36" t="e">
        <f t="shared" si="27"/>
        <v>#N/A</v>
      </c>
      <c r="X90" s="36" t="e">
        <f t="shared" si="28"/>
        <v>#N/A</v>
      </c>
      <c r="Y90" s="36" t="e">
        <f t="shared" si="29"/>
        <v>#N/A</v>
      </c>
      <c r="Z90" s="37" t="e">
        <f t="shared" si="30"/>
        <v>#N/A</v>
      </c>
      <c r="AA90" s="37" t="e">
        <f t="shared" si="31"/>
        <v>#N/A</v>
      </c>
      <c r="AB90" s="37" t="e">
        <f t="shared" si="32"/>
        <v>#N/A</v>
      </c>
      <c r="AC90" s="37" t="e">
        <f t="shared" si="33"/>
        <v>#N/A</v>
      </c>
      <c r="AD90" s="38" t="e">
        <f t="shared" si="22"/>
        <v>#N/A</v>
      </c>
    </row>
    <row r="91" spans="1:30" ht="15" x14ac:dyDescent="0.2">
      <c r="A91" s="53" t="s">
        <v>203</v>
      </c>
      <c r="B91" s="40" t="s">
        <v>203</v>
      </c>
      <c r="C91" s="40"/>
      <c r="D91" s="54"/>
      <c r="E91" s="74"/>
      <c r="F91" s="40"/>
      <c r="G91" s="54"/>
      <c r="H91" s="62"/>
      <c r="I91" s="65"/>
      <c r="J91" s="41"/>
      <c r="K91" s="41"/>
      <c r="L91" s="54"/>
      <c r="M91" s="53"/>
      <c r="N91" s="70"/>
      <c r="O91" s="53"/>
      <c r="P91" s="40"/>
      <c r="Q91" s="54"/>
      <c r="R91" s="101"/>
      <c r="S91" s="103" t="e">
        <f t="shared" si="23"/>
        <v>#N/A</v>
      </c>
      <c r="T91" s="36" t="e">
        <f t="shared" si="24"/>
        <v>#N/A</v>
      </c>
      <c r="U91" s="36" t="e">
        <f t="shared" si="25"/>
        <v>#N/A</v>
      </c>
      <c r="V91" s="36" t="e">
        <f t="shared" si="26"/>
        <v>#N/A</v>
      </c>
      <c r="W91" s="36" t="e">
        <f t="shared" si="27"/>
        <v>#N/A</v>
      </c>
      <c r="X91" s="36" t="e">
        <f t="shared" si="28"/>
        <v>#N/A</v>
      </c>
      <c r="Y91" s="36" t="e">
        <f t="shared" si="29"/>
        <v>#N/A</v>
      </c>
      <c r="Z91" s="37" t="e">
        <f t="shared" si="30"/>
        <v>#N/A</v>
      </c>
      <c r="AA91" s="37" t="e">
        <f t="shared" si="31"/>
        <v>#N/A</v>
      </c>
      <c r="AB91" s="37" t="e">
        <f t="shared" si="32"/>
        <v>#N/A</v>
      </c>
      <c r="AC91" s="37" t="e">
        <f t="shared" si="33"/>
        <v>#N/A</v>
      </c>
      <c r="AD91" s="38" t="e">
        <f t="shared" si="22"/>
        <v>#N/A</v>
      </c>
    </row>
    <row r="92" spans="1:30" ht="15" x14ac:dyDescent="0.2">
      <c r="A92" s="53" t="s">
        <v>203</v>
      </c>
      <c r="B92" s="40" t="s">
        <v>203</v>
      </c>
      <c r="C92" s="40"/>
      <c r="D92" s="54"/>
      <c r="E92" s="74"/>
      <c r="F92" s="40"/>
      <c r="G92" s="54"/>
      <c r="H92" s="62"/>
      <c r="I92" s="65"/>
      <c r="J92" s="41"/>
      <c r="K92" s="41"/>
      <c r="L92" s="54"/>
      <c r="M92" s="53"/>
      <c r="N92" s="70"/>
      <c r="O92" s="53"/>
      <c r="P92" s="40"/>
      <c r="Q92" s="54"/>
      <c r="R92" s="101"/>
      <c r="S92" s="103" t="e">
        <f t="shared" si="23"/>
        <v>#N/A</v>
      </c>
      <c r="T92" s="36" t="e">
        <f t="shared" si="24"/>
        <v>#N/A</v>
      </c>
      <c r="U92" s="36" t="e">
        <f t="shared" si="25"/>
        <v>#N/A</v>
      </c>
      <c r="V92" s="36" t="e">
        <f t="shared" si="26"/>
        <v>#N/A</v>
      </c>
      <c r="W92" s="36" t="e">
        <f t="shared" si="27"/>
        <v>#N/A</v>
      </c>
      <c r="X92" s="36" t="e">
        <f t="shared" si="28"/>
        <v>#N/A</v>
      </c>
      <c r="Y92" s="36" t="e">
        <f t="shared" si="29"/>
        <v>#N/A</v>
      </c>
      <c r="Z92" s="37" t="e">
        <f t="shared" si="30"/>
        <v>#N/A</v>
      </c>
      <c r="AA92" s="37" t="e">
        <f t="shared" si="31"/>
        <v>#N/A</v>
      </c>
      <c r="AB92" s="37" t="e">
        <f t="shared" si="32"/>
        <v>#N/A</v>
      </c>
      <c r="AC92" s="37" t="e">
        <f t="shared" si="33"/>
        <v>#N/A</v>
      </c>
      <c r="AD92" s="38" t="e">
        <f t="shared" si="22"/>
        <v>#N/A</v>
      </c>
    </row>
    <row r="93" spans="1:30" ht="15" x14ac:dyDescent="0.2">
      <c r="A93" s="53" t="s">
        <v>203</v>
      </c>
      <c r="B93" s="40" t="s">
        <v>203</v>
      </c>
      <c r="C93" s="40"/>
      <c r="D93" s="54"/>
      <c r="E93" s="74"/>
      <c r="F93" s="40"/>
      <c r="G93" s="54"/>
      <c r="H93" s="62"/>
      <c r="I93" s="65"/>
      <c r="J93" s="41"/>
      <c r="K93" s="41"/>
      <c r="L93" s="54"/>
      <c r="M93" s="53"/>
      <c r="N93" s="70"/>
      <c r="O93" s="53"/>
      <c r="P93" s="40"/>
      <c r="Q93" s="54"/>
      <c r="R93" s="101"/>
      <c r="S93" s="103" t="e">
        <f t="shared" si="23"/>
        <v>#N/A</v>
      </c>
      <c r="T93" s="36" t="e">
        <f t="shared" si="24"/>
        <v>#N/A</v>
      </c>
      <c r="U93" s="36" t="e">
        <f t="shared" si="25"/>
        <v>#N/A</v>
      </c>
      <c r="V93" s="36" t="e">
        <f t="shared" si="26"/>
        <v>#N/A</v>
      </c>
      <c r="W93" s="36" t="e">
        <f t="shared" si="27"/>
        <v>#N/A</v>
      </c>
      <c r="X93" s="36" t="e">
        <f t="shared" si="28"/>
        <v>#N/A</v>
      </c>
      <c r="Y93" s="36" t="e">
        <f t="shared" si="29"/>
        <v>#N/A</v>
      </c>
      <c r="Z93" s="37" t="e">
        <f t="shared" si="30"/>
        <v>#N/A</v>
      </c>
      <c r="AA93" s="37" t="e">
        <f t="shared" si="31"/>
        <v>#N/A</v>
      </c>
      <c r="AB93" s="37" t="e">
        <f t="shared" si="32"/>
        <v>#N/A</v>
      </c>
      <c r="AC93" s="37" t="e">
        <f t="shared" si="33"/>
        <v>#N/A</v>
      </c>
      <c r="AD93" s="38" t="e">
        <f t="shared" si="22"/>
        <v>#N/A</v>
      </c>
    </row>
    <row r="94" spans="1:30" ht="15" x14ac:dyDescent="0.2">
      <c r="A94" s="53" t="s">
        <v>203</v>
      </c>
      <c r="B94" s="40" t="s">
        <v>203</v>
      </c>
      <c r="C94" s="40"/>
      <c r="D94" s="54"/>
      <c r="E94" s="74"/>
      <c r="F94" s="40"/>
      <c r="G94" s="54"/>
      <c r="H94" s="62"/>
      <c r="I94" s="65"/>
      <c r="J94" s="41"/>
      <c r="K94" s="41"/>
      <c r="L94" s="54"/>
      <c r="M94" s="53"/>
      <c r="N94" s="70"/>
      <c r="O94" s="53"/>
      <c r="P94" s="40"/>
      <c r="Q94" s="54"/>
      <c r="R94" s="101"/>
      <c r="S94" s="103" t="e">
        <f t="shared" si="23"/>
        <v>#N/A</v>
      </c>
      <c r="T94" s="36" t="e">
        <f t="shared" si="24"/>
        <v>#N/A</v>
      </c>
      <c r="U94" s="36" t="e">
        <f t="shared" si="25"/>
        <v>#N/A</v>
      </c>
      <c r="V94" s="36" t="e">
        <f t="shared" si="26"/>
        <v>#N/A</v>
      </c>
      <c r="W94" s="36" t="e">
        <f t="shared" si="27"/>
        <v>#N/A</v>
      </c>
      <c r="X94" s="36" t="e">
        <f t="shared" si="28"/>
        <v>#N/A</v>
      </c>
      <c r="Y94" s="36" t="e">
        <f t="shared" si="29"/>
        <v>#N/A</v>
      </c>
      <c r="Z94" s="37" t="e">
        <f t="shared" si="30"/>
        <v>#N/A</v>
      </c>
      <c r="AA94" s="37" t="e">
        <f t="shared" si="31"/>
        <v>#N/A</v>
      </c>
      <c r="AB94" s="37" t="e">
        <f t="shared" si="32"/>
        <v>#N/A</v>
      </c>
      <c r="AC94" s="37" t="e">
        <f t="shared" si="33"/>
        <v>#N/A</v>
      </c>
      <c r="AD94" s="38" t="e">
        <f t="shared" si="22"/>
        <v>#N/A</v>
      </c>
    </row>
    <row r="95" spans="1:30" ht="15" x14ac:dyDescent="0.2">
      <c r="A95" s="53" t="s">
        <v>203</v>
      </c>
      <c r="B95" s="40" t="s">
        <v>203</v>
      </c>
      <c r="C95" s="40"/>
      <c r="D95" s="54"/>
      <c r="E95" s="74"/>
      <c r="F95" s="40"/>
      <c r="G95" s="54"/>
      <c r="H95" s="62"/>
      <c r="I95" s="65"/>
      <c r="J95" s="41"/>
      <c r="K95" s="41"/>
      <c r="L95" s="54"/>
      <c r="M95" s="53"/>
      <c r="N95" s="70"/>
      <c r="O95" s="53"/>
      <c r="P95" s="40"/>
      <c r="Q95" s="54"/>
      <c r="R95" s="101"/>
      <c r="S95" s="103" t="e">
        <f t="shared" si="23"/>
        <v>#N/A</v>
      </c>
      <c r="T95" s="36" t="e">
        <f t="shared" si="24"/>
        <v>#N/A</v>
      </c>
      <c r="U95" s="36" t="e">
        <f t="shared" si="25"/>
        <v>#N/A</v>
      </c>
      <c r="V95" s="36" t="e">
        <f t="shared" si="26"/>
        <v>#N/A</v>
      </c>
      <c r="W95" s="36" t="e">
        <f t="shared" si="27"/>
        <v>#N/A</v>
      </c>
      <c r="X95" s="36" t="e">
        <f t="shared" si="28"/>
        <v>#N/A</v>
      </c>
      <c r="Y95" s="36" t="e">
        <f t="shared" si="29"/>
        <v>#N/A</v>
      </c>
      <c r="Z95" s="37" t="e">
        <f t="shared" si="30"/>
        <v>#N/A</v>
      </c>
      <c r="AA95" s="37" t="e">
        <f t="shared" si="31"/>
        <v>#N/A</v>
      </c>
      <c r="AB95" s="37" t="e">
        <f t="shared" si="32"/>
        <v>#N/A</v>
      </c>
      <c r="AC95" s="37" t="e">
        <f t="shared" si="33"/>
        <v>#N/A</v>
      </c>
      <c r="AD95" s="38" t="e">
        <f t="shared" si="22"/>
        <v>#N/A</v>
      </c>
    </row>
    <row r="96" spans="1:30" ht="15" x14ac:dyDescent="0.2">
      <c r="A96" s="53" t="s">
        <v>203</v>
      </c>
      <c r="B96" s="40" t="s">
        <v>203</v>
      </c>
      <c r="C96" s="40"/>
      <c r="D96" s="54"/>
      <c r="E96" s="74"/>
      <c r="F96" s="40"/>
      <c r="G96" s="54"/>
      <c r="H96" s="62"/>
      <c r="I96" s="65"/>
      <c r="J96" s="41"/>
      <c r="K96" s="41"/>
      <c r="L96" s="54"/>
      <c r="M96" s="53"/>
      <c r="N96" s="70"/>
      <c r="O96" s="53"/>
      <c r="P96" s="40"/>
      <c r="Q96" s="54"/>
      <c r="R96" s="101"/>
      <c r="S96" s="103" t="e">
        <f t="shared" si="23"/>
        <v>#N/A</v>
      </c>
      <c r="T96" s="36" t="e">
        <f t="shared" si="24"/>
        <v>#N/A</v>
      </c>
      <c r="U96" s="36" t="e">
        <f t="shared" si="25"/>
        <v>#N/A</v>
      </c>
      <c r="V96" s="36" t="e">
        <f t="shared" si="26"/>
        <v>#N/A</v>
      </c>
      <c r="W96" s="36" t="e">
        <f t="shared" si="27"/>
        <v>#N/A</v>
      </c>
      <c r="X96" s="36" t="e">
        <f t="shared" si="28"/>
        <v>#N/A</v>
      </c>
      <c r="Y96" s="36" t="e">
        <f t="shared" si="29"/>
        <v>#N/A</v>
      </c>
      <c r="Z96" s="37" t="e">
        <f t="shared" si="30"/>
        <v>#N/A</v>
      </c>
      <c r="AA96" s="37" t="e">
        <f t="shared" si="31"/>
        <v>#N/A</v>
      </c>
      <c r="AB96" s="37" t="e">
        <f t="shared" si="32"/>
        <v>#N/A</v>
      </c>
      <c r="AC96" s="37" t="e">
        <f t="shared" si="33"/>
        <v>#N/A</v>
      </c>
      <c r="AD96" s="38" t="e">
        <f t="shared" si="22"/>
        <v>#N/A</v>
      </c>
    </row>
    <row r="97" spans="1:30" ht="15" x14ac:dyDescent="0.2">
      <c r="A97" s="53" t="s">
        <v>203</v>
      </c>
      <c r="B97" s="40" t="s">
        <v>203</v>
      </c>
      <c r="C97" s="40"/>
      <c r="D97" s="54"/>
      <c r="E97" s="74"/>
      <c r="F97" s="40"/>
      <c r="G97" s="54"/>
      <c r="H97" s="62"/>
      <c r="I97" s="65"/>
      <c r="J97" s="41"/>
      <c r="K97" s="41"/>
      <c r="L97" s="54"/>
      <c r="M97" s="53"/>
      <c r="N97" s="70"/>
      <c r="O97" s="53"/>
      <c r="P97" s="40"/>
      <c r="Q97" s="54"/>
      <c r="R97" s="101"/>
      <c r="S97" s="103" t="e">
        <f t="shared" si="23"/>
        <v>#N/A</v>
      </c>
      <c r="T97" s="36" t="e">
        <f t="shared" si="24"/>
        <v>#N/A</v>
      </c>
      <c r="U97" s="36" t="e">
        <f t="shared" si="25"/>
        <v>#N/A</v>
      </c>
      <c r="V97" s="36" t="e">
        <f t="shared" si="26"/>
        <v>#N/A</v>
      </c>
      <c r="W97" s="36" t="e">
        <f t="shared" si="27"/>
        <v>#N/A</v>
      </c>
      <c r="X97" s="36" t="e">
        <f t="shared" si="28"/>
        <v>#N/A</v>
      </c>
      <c r="Y97" s="36" t="e">
        <f t="shared" si="29"/>
        <v>#N/A</v>
      </c>
      <c r="Z97" s="37" t="e">
        <f t="shared" si="30"/>
        <v>#N/A</v>
      </c>
      <c r="AA97" s="37" t="e">
        <f t="shared" si="31"/>
        <v>#N/A</v>
      </c>
      <c r="AB97" s="37" t="e">
        <f t="shared" si="32"/>
        <v>#N/A</v>
      </c>
      <c r="AC97" s="37" t="e">
        <f t="shared" si="33"/>
        <v>#N/A</v>
      </c>
      <c r="AD97" s="38" t="e">
        <f t="shared" si="22"/>
        <v>#N/A</v>
      </c>
    </row>
    <row r="98" spans="1:30" ht="15" x14ac:dyDescent="0.2">
      <c r="A98" s="53" t="s">
        <v>203</v>
      </c>
      <c r="B98" s="40" t="s">
        <v>203</v>
      </c>
      <c r="C98" s="40"/>
      <c r="D98" s="54"/>
      <c r="E98" s="74"/>
      <c r="F98" s="40"/>
      <c r="G98" s="54"/>
      <c r="H98" s="62"/>
      <c r="I98" s="65"/>
      <c r="J98" s="41"/>
      <c r="K98" s="41"/>
      <c r="L98" s="54"/>
      <c r="M98" s="53"/>
      <c r="N98" s="70"/>
      <c r="O98" s="53"/>
      <c r="P98" s="40"/>
      <c r="Q98" s="54"/>
      <c r="R98" s="101"/>
      <c r="S98" s="103" t="e">
        <f t="shared" si="23"/>
        <v>#N/A</v>
      </c>
      <c r="T98" s="36" t="e">
        <f t="shared" si="24"/>
        <v>#N/A</v>
      </c>
      <c r="U98" s="36" t="e">
        <f t="shared" si="25"/>
        <v>#N/A</v>
      </c>
      <c r="V98" s="36" t="e">
        <f t="shared" si="26"/>
        <v>#N/A</v>
      </c>
      <c r="W98" s="36" t="e">
        <f t="shared" si="27"/>
        <v>#N/A</v>
      </c>
      <c r="X98" s="36" t="e">
        <f t="shared" si="28"/>
        <v>#N/A</v>
      </c>
      <c r="Y98" s="36" t="e">
        <f t="shared" si="29"/>
        <v>#N/A</v>
      </c>
      <c r="Z98" s="37" t="e">
        <f t="shared" si="30"/>
        <v>#N/A</v>
      </c>
      <c r="AA98" s="37" t="e">
        <f t="shared" si="31"/>
        <v>#N/A</v>
      </c>
      <c r="AB98" s="37" t="e">
        <f t="shared" si="32"/>
        <v>#N/A</v>
      </c>
      <c r="AC98" s="37" t="e">
        <f t="shared" si="33"/>
        <v>#N/A</v>
      </c>
      <c r="AD98" s="38" t="e">
        <f t="shared" si="22"/>
        <v>#N/A</v>
      </c>
    </row>
    <row r="99" spans="1:30" ht="15" x14ac:dyDescent="0.2">
      <c r="A99" s="53" t="s">
        <v>203</v>
      </c>
      <c r="B99" s="40" t="s">
        <v>203</v>
      </c>
      <c r="C99" s="40"/>
      <c r="D99" s="54"/>
      <c r="E99" s="74"/>
      <c r="F99" s="40"/>
      <c r="G99" s="54"/>
      <c r="H99" s="62"/>
      <c r="I99" s="65"/>
      <c r="J99" s="41"/>
      <c r="K99" s="41"/>
      <c r="L99" s="54"/>
      <c r="M99" s="53"/>
      <c r="N99" s="70"/>
      <c r="O99" s="53"/>
      <c r="P99" s="40"/>
      <c r="Q99" s="54"/>
      <c r="R99" s="101"/>
      <c r="S99" s="103" t="e">
        <f t="shared" si="23"/>
        <v>#N/A</v>
      </c>
      <c r="T99" s="36" t="e">
        <f t="shared" si="24"/>
        <v>#N/A</v>
      </c>
      <c r="U99" s="36" t="e">
        <f t="shared" si="25"/>
        <v>#N/A</v>
      </c>
      <c r="V99" s="36" t="e">
        <f t="shared" si="26"/>
        <v>#N/A</v>
      </c>
      <c r="W99" s="36" t="e">
        <f t="shared" si="27"/>
        <v>#N/A</v>
      </c>
      <c r="X99" s="36" t="e">
        <f t="shared" si="28"/>
        <v>#N/A</v>
      </c>
      <c r="Y99" s="36" t="e">
        <f t="shared" si="29"/>
        <v>#N/A</v>
      </c>
      <c r="Z99" s="37" t="e">
        <f t="shared" si="30"/>
        <v>#N/A</v>
      </c>
      <c r="AA99" s="37" t="e">
        <f t="shared" si="31"/>
        <v>#N/A</v>
      </c>
      <c r="AB99" s="37" t="e">
        <f t="shared" si="32"/>
        <v>#N/A</v>
      </c>
      <c r="AC99" s="37" t="e">
        <f t="shared" si="33"/>
        <v>#N/A</v>
      </c>
      <c r="AD99" s="38" t="e">
        <f t="shared" si="22"/>
        <v>#N/A</v>
      </c>
    </row>
    <row r="100" spans="1:30" ht="15" x14ac:dyDescent="0.2">
      <c r="A100" s="53" t="s">
        <v>203</v>
      </c>
      <c r="B100" s="40" t="s">
        <v>203</v>
      </c>
      <c r="C100" s="40"/>
      <c r="D100" s="54"/>
      <c r="E100" s="74"/>
      <c r="F100" s="40"/>
      <c r="G100" s="54"/>
      <c r="H100" s="62"/>
      <c r="I100" s="65"/>
      <c r="J100" s="41"/>
      <c r="K100" s="41"/>
      <c r="L100" s="54"/>
      <c r="M100" s="53"/>
      <c r="N100" s="70"/>
      <c r="O100" s="53"/>
      <c r="P100" s="40"/>
      <c r="Q100" s="54"/>
      <c r="R100" s="101"/>
      <c r="S100" s="103" t="e">
        <f t="shared" si="23"/>
        <v>#N/A</v>
      </c>
      <c r="T100" s="36" t="e">
        <f t="shared" si="24"/>
        <v>#N/A</v>
      </c>
      <c r="U100" s="36" t="e">
        <f t="shared" si="25"/>
        <v>#N/A</v>
      </c>
      <c r="V100" s="36" t="e">
        <f t="shared" si="26"/>
        <v>#N/A</v>
      </c>
      <c r="W100" s="36" t="e">
        <f t="shared" si="27"/>
        <v>#N/A</v>
      </c>
      <c r="X100" s="36" t="e">
        <f t="shared" si="28"/>
        <v>#N/A</v>
      </c>
      <c r="Y100" s="36" t="e">
        <f t="shared" si="29"/>
        <v>#N/A</v>
      </c>
      <c r="Z100" s="37" t="e">
        <f t="shared" si="30"/>
        <v>#N/A</v>
      </c>
      <c r="AA100" s="37" t="e">
        <f t="shared" si="31"/>
        <v>#N/A</v>
      </c>
      <c r="AB100" s="37" t="e">
        <f t="shared" si="32"/>
        <v>#N/A</v>
      </c>
      <c r="AC100" s="37" t="e">
        <f t="shared" si="33"/>
        <v>#N/A</v>
      </c>
      <c r="AD100" s="38" t="e">
        <f t="shared" si="22"/>
        <v>#N/A</v>
      </c>
    </row>
    <row r="101" spans="1:30" ht="15" x14ac:dyDescent="0.2">
      <c r="A101" s="53" t="s">
        <v>203</v>
      </c>
      <c r="B101" s="40" t="s">
        <v>203</v>
      </c>
      <c r="C101" s="40"/>
      <c r="D101" s="54"/>
      <c r="E101" s="74"/>
      <c r="F101" s="40"/>
      <c r="G101" s="54"/>
      <c r="H101" s="62"/>
      <c r="I101" s="65"/>
      <c r="J101" s="41"/>
      <c r="K101" s="41"/>
      <c r="L101" s="54"/>
      <c r="M101" s="53"/>
      <c r="N101" s="70"/>
      <c r="O101" s="53"/>
      <c r="P101" s="40"/>
      <c r="Q101" s="54"/>
      <c r="R101" s="101"/>
      <c r="S101" s="103" t="e">
        <f t="shared" si="23"/>
        <v>#N/A</v>
      </c>
      <c r="T101" s="36" t="e">
        <f t="shared" si="24"/>
        <v>#N/A</v>
      </c>
      <c r="U101" s="36" t="e">
        <f t="shared" si="25"/>
        <v>#N/A</v>
      </c>
      <c r="V101" s="36" t="e">
        <f t="shared" si="26"/>
        <v>#N/A</v>
      </c>
      <c r="W101" s="36" t="e">
        <f t="shared" si="27"/>
        <v>#N/A</v>
      </c>
      <c r="X101" s="36" t="e">
        <f t="shared" si="28"/>
        <v>#N/A</v>
      </c>
      <c r="Y101" s="36" t="e">
        <f t="shared" si="29"/>
        <v>#N/A</v>
      </c>
      <c r="Z101" s="37" t="e">
        <f t="shared" si="30"/>
        <v>#N/A</v>
      </c>
      <c r="AA101" s="37" t="e">
        <f t="shared" si="31"/>
        <v>#N/A</v>
      </c>
      <c r="AB101" s="37" t="e">
        <f t="shared" si="32"/>
        <v>#N/A</v>
      </c>
      <c r="AC101" s="37" t="e">
        <f t="shared" si="33"/>
        <v>#N/A</v>
      </c>
      <c r="AD101" s="38" t="e">
        <f t="shared" si="22"/>
        <v>#N/A</v>
      </c>
    </row>
    <row r="102" spans="1:30" ht="15" x14ac:dyDescent="0.2">
      <c r="A102" s="53" t="s">
        <v>203</v>
      </c>
      <c r="B102" s="40" t="s">
        <v>203</v>
      </c>
      <c r="C102" s="40"/>
      <c r="D102" s="54"/>
      <c r="E102" s="74"/>
      <c r="F102" s="40"/>
      <c r="G102" s="54"/>
      <c r="H102" s="62"/>
      <c r="I102" s="65"/>
      <c r="J102" s="41"/>
      <c r="K102" s="41"/>
      <c r="L102" s="54"/>
      <c r="M102" s="53"/>
      <c r="N102" s="70"/>
      <c r="O102" s="53"/>
      <c r="P102" s="40"/>
      <c r="Q102" s="54"/>
      <c r="R102" s="101"/>
      <c r="S102" s="103" t="e">
        <f t="shared" si="23"/>
        <v>#N/A</v>
      </c>
      <c r="T102" s="36" t="e">
        <f t="shared" si="24"/>
        <v>#N/A</v>
      </c>
      <c r="U102" s="36" t="e">
        <f t="shared" si="25"/>
        <v>#N/A</v>
      </c>
      <c r="V102" s="36" t="e">
        <f t="shared" si="26"/>
        <v>#N/A</v>
      </c>
      <c r="W102" s="36" t="e">
        <f t="shared" si="27"/>
        <v>#N/A</v>
      </c>
      <c r="X102" s="36" t="e">
        <f t="shared" si="28"/>
        <v>#N/A</v>
      </c>
      <c r="Y102" s="36" t="e">
        <f t="shared" si="29"/>
        <v>#N/A</v>
      </c>
      <c r="Z102" s="37" t="e">
        <f t="shared" si="30"/>
        <v>#N/A</v>
      </c>
      <c r="AA102" s="37" t="e">
        <f t="shared" si="31"/>
        <v>#N/A</v>
      </c>
      <c r="AB102" s="37" t="e">
        <f t="shared" si="32"/>
        <v>#N/A</v>
      </c>
      <c r="AC102" s="37" t="e">
        <f t="shared" si="33"/>
        <v>#N/A</v>
      </c>
      <c r="AD102" s="38" t="e">
        <f t="shared" si="22"/>
        <v>#N/A</v>
      </c>
    </row>
    <row r="103" spans="1:30" ht="15" x14ac:dyDescent="0.2">
      <c r="A103" s="53" t="s">
        <v>203</v>
      </c>
      <c r="B103" s="40" t="s">
        <v>203</v>
      </c>
      <c r="C103" s="40"/>
      <c r="D103" s="54"/>
      <c r="E103" s="74"/>
      <c r="F103" s="40"/>
      <c r="G103" s="54"/>
      <c r="H103" s="62"/>
      <c r="I103" s="65"/>
      <c r="J103" s="41"/>
      <c r="K103" s="41"/>
      <c r="L103" s="54"/>
      <c r="M103" s="53"/>
      <c r="N103" s="70"/>
      <c r="O103" s="53"/>
      <c r="P103" s="40"/>
      <c r="Q103" s="54"/>
      <c r="R103" s="101"/>
      <c r="S103" s="103" t="e">
        <f t="shared" si="23"/>
        <v>#N/A</v>
      </c>
      <c r="T103" s="36" t="e">
        <f t="shared" si="24"/>
        <v>#N/A</v>
      </c>
      <c r="U103" s="36" t="e">
        <f t="shared" si="25"/>
        <v>#N/A</v>
      </c>
      <c r="V103" s="36" t="e">
        <f t="shared" si="26"/>
        <v>#N/A</v>
      </c>
      <c r="W103" s="36" t="e">
        <f t="shared" si="27"/>
        <v>#N/A</v>
      </c>
      <c r="X103" s="36" t="e">
        <f t="shared" si="28"/>
        <v>#N/A</v>
      </c>
      <c r="Y103" s="36" t="e">
        <f t="shared" si="29"/>
        <v>#N/A</v>
      </c>
      <c r="Z103" s="37" t="e">
        <f t="shared" si="30"/>
        <v>#N/A</v>
      </c>
      <c r="AA103" s="37" t="e">
        <f t="shared" si="31"/>
        <v>#N/A</v>
      </c>
      <c r="AB103" s="37" t="e">
        <f t="shared" si="32"/>
        <v>#N/A</v>
      </c>
      <c r="AC103" s="37" t="e">
        <f t="shared" si="33"/>
        <v>#N/A</v>
      </c>
      <c r="AD103" s="38" t="e">
        <f t="shared" si="22"/>
        <v>#N/A</v>
      </c>
    </row>
    <row r="104" spans="1:30" ht="15" x14ac:dyDescent="0.2">
      <c r="A104" s="53" t="s">
        <v>203</v>
      </c>
      <c r="B104" s="40" t="s">
        <v>203</v>
      </c>
      <c r="C104" s="40"/>
      <c r="D104" s="54"/>
      <c r="E104" s="74"/>
      <c r="F104" s="40"/>
      <c r="G104" s="54"/>
      <c r="H104" s="62"/>
      <c r="I104" s="65"/>
      <c r="J104" s="41"/>
      <c r="K104" s="41"/>
      <c r="L104" s="54"/>
      <c r="M104" s="53"/>
      <c r="N104" s="70"/>
      <c r="O104" s="53"/>
      <c r="P104" s="40"/>
      <c r="Q104" s="54"/>
      <c r="R104" s="101"/>
      <c r="S104" s="103" t="e">
        <f t="shared" si="23"/>
        <v>#N/A</v>
      </c>
      <c r="T104" s="36" t="e">
        <f t="shared" si="24"/>
        <v>#N/A</v>
      </c>
      <c r="U104" s="36" t="e">
        <f t="shared" si="25"/>
        <v>#N/A</v>
      </c>
      <c r="V104" s="36" t="e">
        <f t="shared" si="26"/>
        <v>#N/A</v>
      </c>
      <c r="W104" s="36" t="e">
        <f t="shared" si="27"/>
        <v>#N/A</v>
      </c>
      <c r="X104" s="36" t="e">
        <f t="shared" si="28"/>
        <v>#N/A</v>
      </c>
      <c r="Y104" s="36" t="e">
        <f t="shared" si="29"/>
        <v>#N/A</v>
      </c>
      <c r="Z104" s="37" t="e">
        <f t="shared" si="30"/>
        <v>#N/A</v>
      </c>
      <c r="AA104" s="37" t="e">
        <f t="shared" si="31"/>
        <v>#N/A</v>
      </c>
      <c r="AB104" s="37" t="e">
        <f t="shared" si="32"/>
        <v>#N/A</v>
      </c>
      <c r="AC104" s="37" t="e">
        <f t="shared" si="33"/>
        <v>#N/A</v>
      </c>
      <c r="AD104" s="38" t="e">
        <f t="shared" si="22"/>
        <v>#N/A</v>
      </c>
    </row>
    <row r="105" spans="1:30" ht="15" x14ac:dyDescent="0.2">
      <c r="A105" s="53" t="s">
        <v>203</v>
      </c>
      <c r="B105" s="40" t="s">
        <v>203</v>
      </c>
      <c r="C105" s="40"/>
      <c r="D105" s="105"/>
      <c r="E105" s="74"/>
      <c r="F105" s="40"/>
      <c r="G105" s="54"/>
      <c r="H105" s="106"/>
      <c r="I105" s="65"/>
      <c r="J105" s="41"/>
      <c r="K105" s="41"/>
      <c r="L105" s="105"/>
      <c r="M105" s="53"/>
      <c r="N105" s="70"/>
      <c r="O105" s="107"/>
      <c r="P105" s="40"/>
      <c r="Q105" s="54"/>
      <c r="R105" s="108"/>
      <c r="S105" s="103" t="e">
        <f t="shared" si="23"/>
        <v>#N/A</v>
      </c>
      <c r="T105" s="36" t="e">
        <f t="shared" si="24"/>
        <v>#N/A</v>
      </c>
      <c r="U105" s="36" t="e">
        <f t="shared" si="25"/>
        <v>#N/A</v>
      </c>
      <c r="V105" s="36" t="e">
        <f t="shared" si="26"/>
        <v>#N/A</v>
      </c>
      <c r="W105" s="36" t="e">
        <f t="shared" si="27"/>
        <v>#N/A</v>
      </c>
      <c r="X105" s="36" t="e">
        <f t="shared" si="28"/>
        <v>#N/A</v>
      </c>
      <c r="Y105" s="36" t="e">
        <f t="shared" si="29"/>
        <v>#N/A</v>
      </c>
      <c r="Z105" s="37" t="e">
        <f t="shared" si="30"/>
        <v>#N/A</v>
      </c>
      <c r="AA105" s="37" t="e">
        <f t="shared" si="31"/>
        <v>#N/A</v>
      </c>
      <c r="AB105" s="37" t="e">
        <f t="shared" si="32"/>
        <v>#N/A</v>
      </c>
      <c r="AC105" s="37" t="e">
        <f t="shared" si="33"/>
        <v>#N/A</v>
      </c>
      <c r="AD105" s="38" t="e">
        <f t="shared" si="22"/>
        <v>#N/A</v>
      </c>
    </row>
    <row r="106" spans="1:30" ht="15" x14ac:dyDescent="0.2">
      <c r="A106" s="53" t="s">
        <v>203</v>
      </c>
      <c r="B106" s="40" t="s">
        <v>203</v>
      </c>
      <c r="C106" s="40"/>
      <c r="D106" s="105"/>
      <c r="E106" s="74"/>
      <c r="F106" s="40"/>
      <c r="G106" s="54"/>
      <c r="H106" s="106"/>
      <c r="I106" s="65"/>
      <c r="J106" s="41"/>
      <c r="K106" s="41"/>
      <c r="L106" s="105"/>
      <c r="M106" s="53"/>
      <c r="N106" s="70"/>
      <c r="O106" s="107"/>
      <c r="P106" s="40"/>
      <c r="Q106" s="54"/>
      <c r="R106" s="108"/>
      <c r="S106" s="103" t="e">
        <f t="shared" si="23"/>
        <v>#N/A</v>
      </c>
      <c r="T106" s="36" t="e">
        <f t="shared" si="24"/>
        <v>#N/A</v>
      </c>
      <c r="U106" s="36" t="e">
        <f t="shared" si="25"/>
        <v>#N/A</v>
      </c>
      <c r="V106" s="36" t="e">
        <f t="shared" si="26"/>
        <v>#N/A</v>
      </c>
      <c r="W106" s="36" t="e">
        <f t="shared" si="27"/>
        <v>#N/A</v>
      </c>
      <c r="X106" s="36" t="e">
        <f t="shared" si="28"/>
        <v>#N/A</v>
      </c>
      <c r="Y106" s="36" t="e">
        <f t="shared" si="29"/>
        <v>#N/A</v>
      </c>
      <c r="Z106" s="37" t="e">
        <f t="shared" si="30"/>
        <v>#N/A</v>
      </c>
      <c r="AA106" s="37" t="e">
        <f t="shared" si="31"/>
        <v>#N/A</v>
      </c>
      <c r="AB106" s="37" t="e">
        <f t="shared" si="32"/>
        <v>#N/A</v>
      </c>
      <c r="AC106" s="37" t="e">
        <f t="shared" si="33"/>
        <v>#N/A</v>
      </c>
      <c r="AD106" s="38" t="e">
        <f t="shared" si="22"/>
        <v>#N/A</v>
      </c>
    </row>
    <row r="107" spans="1:30" ht="15" x14ac:dyDescent="0.2">
      <c r="A107" s="53" t="s">
        <v>203</v>
      </c>
      <c r="B107" s="40" t="s">
        <v>203</v>
      </c>
      <c r="C107" s="40"/>
      <c r="D107" s="105"/>
      <c r="E107" s="74"/>
      <c r="F107" s="40"/>
      <c r="G107" s="54"/>
      <c r="H107" s="106"/>
      <c r="I107" s="65"/>
      <c r="J107" s="41"/>
      <c r="K107" s="41"/>
      <c r="L107" s="105"/>
      <c r="M107" s="53"/>
      <c r="N107" s="70"/>
      <c r="O107" s="107"/>
      <c r="P107" s="40"/>
      <c r="Q107" s="54"/>
      <c r="R107" s="108"/>
      <c r="S107" s="103" t="e">
        <f t="shared" si="23"/>
        <v>#N/A</v>
      </c>
      <c r="T107" s="36" t="e">
        <f t="shared" si="24"/>
        <v>#N/A</v>
      </c>
      <c r="U107" s="36" t="e">
        <f t="shared" si="25"/>
        <v>#N/A</v>
      </c>
      <c r="V107" s="36" t="e">
        <f t="shared" si="26"/>
        <v>#N/A</v>
      </c>
      <c r="W107" s="36" t="e">
        <f t="shared" si="27"/>
        <v>#N/A</v>
      </c>
      <c r="X107" s="36" t="e">
        <f t="shared" si="28"/>
        <v>#N/A</v>
      </c>
      <c r="Y107" s="36" t="e">
        <f t="shared" si="29"/>
        <v>#N/A</v>
      </c>
      <c r="Z107" s="37" t="e">
        <f t="shared" si="30"/>
        <v>#N/A</v>
      </c>
      <c r="AA107" s="37" t="e">
        <f t="shared" si="31"/>
        <v>#N/A</v>
      </c>
      <c r="AB107" s="37" t="e">
        <f t="shared" si="32"/>
        <v>#N/A</v>
      </c>
      <c r="AC107" s="37" t="e">
        <f t="shared" si="33"/>
        <v>#N/A</v>
      </c>
      <c r="AD107" s="38" t="e">
        <f t="shared" si="22"/>
        <v>#N/A</v>
      </c>
    </row>
    <row r="108" spans="1:30" ht="15" x14ac:dyDescent="0.2">
      <c r="A108" s="53" t="s">
        <v>203</v>
      </c>
      <c r="B108" s="40" t="s">
        <v>203</v>
      </c>
      <c r="C108" s="40"/>
      <c r="D108" s="105"/>
      <c r="E108" s="74"/>
      <c r="F108" s="40"/>
      <c r="G108" s="54"/>
      <c r="H108" s="106"/>
      <c r="I108" s="65"/>
      <c r="J108" s="41"/>
      <c r="K108" s="41"/>
      <c r="L108" s="105"/>
      <c r="M108" s="53"/>
      <c r="N108" s="70"/>
      <c r="O108" s="107"/>
      <c r="P108" s="40"/>
      <c r="Q108" s="54"/>
      <c r="R108" s="108"/>
      <c r="S108" s="103" t="e">
        <f t="shared" si="23"/>
        <v>#N/A</v>
      </c>
      <c r="T108" s="36" t="e">
        <f t="shared" si="24"/>
        <v>#N/A</v>
      </c>
      <c r="U108" s="36" t="e">
        <f t="shared" si="25"/>
        <v>#N/A</v>
      </c>
      <c r="V108" s="36" t="e">
        <f t="shared" si="26"/>
        <v>#N/A</v>
      </c>
      <c r="W108" s="36" t="e">
        <f t="shared" si="27"/>
        <v>#N/A</v>
      </c>
      <c r="X108" s="36" t="e">
        <f t="shared" si="28"/>
        <v>#N/A</v>
      </c>
      <c r="Y108" s="36" t="e">
        <f t="shared" si="29"/>
        <v>#N/A</v>
      </c>
      <c r="Z108" s="37" t="e">
        <f t="shared" si="30"/>
        <v>#N/A</v>
      </c>
      <c r="AA108" s="37" t="e">
        <f t="shared" si="31"/>
        <v>#N/A</v>
      </c>
      <c r="AB108" s="37" t="e">
        <f t="shared" si="32"/>
        <v>#N/A</v>
      </c>
      <c r="AC108" s="37" t="e">
        <f t="shared" si="33"/>
        <v>#N/A</v>
      </c>
      <c r="AD108" s="38" t="e">
        <f t="shared" si="22"/>
        <v>#N/A</v>
      </c>
    </row>
    <row r="109" spans="1:30" ht="15" x14ac:dyDescent="0.2">
      <c r="A109" s="53" t="s">
        <v>203</v>
      </c>
      <c r="B109" s="40" t="s">
        <v>203</v>
      </c>
      <c r="C109" s="40"/>
      <c r="D109" s="105"/>
      <c r="E109" s="74"/>
      <c r="F109" s="40"/>
      <c r="G109" s="54"/>
      <c r="H109" s="106"/>
      <c r="I109" s="65"/>
      <c r="J109" s="41"/>
      <c r="K109" s="41"/>
      <c r="L109" s="105"/>
      <c r="M109" s="53"/>
      <c r="N109" s="70"/>
      <c r="O109" s="107"/>
      <c r="P109" s="40"/>
      <c r="Q109" s="54"/>
      <c r="R109" s="108"/>
      <c r="S109" s="103" t="e">
        <f t="shared" si="23"/>
        <v>#N/A</v>
      </c>
      <c r="T109" s="36" t="e">
        <f t="shared" si="24"/>
        <v>#N/A</v>
      </c>
      <c r="U109" s="36" t="e">
        <f t="shared" si="25"/>
        <v>#N/A</v>
      </c>
      <c r="V109" s="36" t="e">
        <f t="shared" si="26"/>
        <v>#N/A</v>
      </c>
      <c r="W109" s="36" t="e">
        <f t="shared" si="27"/>
        <v>#N/A</v>
      </c>
      <c r="X109" s="36" t="e">
        <f t="shared" si="28"/>
        <v>#N/A</v>
      </c>
      <c r="Y109" s="36" t="e">
        <f t="shared" si="29"/>
        <v>#N/A</v>
      </c>
      <c r="Z109" s="37" t="e">
        <f t="shared" si="30"/>
        <v>#N/A</v>
      </c>
      <c r="AA109" s="37" t="e">
        <f t="shared" si="31"/>
        <v>#N/A</v>
      </c>
      <c r="AB109" s="37" t="e">
        <f t="shared" si="32"/>
        <v>#N/A</v>
      </c>
      <c r="AC109" s="37" t="e">
        <f t="shared" si="33"/>
        <v>#N/A</v>
      </c>
      <c r="AD109" s="38" t="e">
        <f t="shared" si="22"/>
        <v>#N/A</v>
      </c>
    </row>
    <row r="110" spans="1:30" ht="15" x14ac:dyDescent="0.2">
      <c r="A110" s="53" t="s">
        <v>203</v>
      </c>
      <c r="B110" s="40" t="s">
        <v>203</v>
      </c>
      <c r="C110" s="40"/>
      <c r="D110" s="105"/>
      <c r="E110" s="74"/>
      <c r="F110" s="40"/>
      <c r="G110" s="54"/>
      <c r="H110" s="106"/>
      <c r="I110" s="65"/>
      <c r="J110" s="41"/>
      <c r="K110" s="41"/>
      <c r="L110" s="105"/>
      <c r="M110" s="53"/>
      <c r="N110" s="70"/>
      <c r="O110" s="107"/>
      <c r="P110" s="40"/>
      <c r="Q110" s="54"/>
      <c r="R110" s="108"/>
      <c r="S110" s="103" t="e">
        <f t="shared" si="23"/>
        <v>#N/A</v>
      </c>
      <c r="T110" s="36" t="e">
        <f t="shared" si="24"/>
        <v>#N/A</v>
      </c>
      <c r="U110" s="36" t="e">
        <f t="shared" si="25"/>
        <v>#N/A</v>
      </c>
      <c r="V110" s="36" t="e">
        <f t="shared" si="26"/>
        <v>#N/A</v>
      </c>
      <c r="W110" s="36" t="e">
        <f t="shared" si="27"/>
        <v>#N/A</v>
      </c>
      <c r="X110" s="36" t="e">
        <f t="shared" si="28"/>
        <v>#N/A</v>
      </c>
      <c r="Y110" s="36" t="e">
        <f t="shared" si="29"/>
        <v>#N/A</v>
      </c>
      <c r="Z110" s="37" t="e">
        <f t="shared" si="30"/>
        <v>#N/A</v>
      </c>
      <c r="AA110" s="37" t="e">
        <f t="shared" si="31"/>
        <v>#N/A</v>
      </c>
      <c r="AB110" s="37" t="e">
        <f t="shared" si="32"/>
        <v>#N/A</v>
      </c>
      <c r="AC110" s="37" t="e">
        <f t="shared" si="33"/>
        <v>#N/A</v>
      </c>
      <c r="AD110" s="38" t="e">
        <f t="shared" si="22"/>
        <v>#N/A</v>
      </c>
    </row>
    <row r="111" spans="1:30" ht="15" x14ac:dyDescent="0.2">
      <c r="A111" s="53" t="s">
        <v>203</v>
      </c>
      <c r="B111" s="40" t="s">
        <v>203</v>
      </c>
      <c r="C111" s="40"/>
      <c r="D111" s="105"/>
      <c r="E111" s="74"/>
      <c r="F111" s="40"/>
      <c r="G111" s="54"/>
      <c r="H111" s="106"/>
      <c r="I111" s="65"/>
      <c r="J111" s="41"/>
      <c r="K111" s="41"/>
      <c r="L111" s="105"/>
      <c r="M111" s="53"/>
      <c r="N111" s="70"/>
      <c r="O111" s="107"/>
      <c r="P111" s="40"/>
      <c r="Q111" s="54"/>
      <c r="R111" s="108"/>
      <c r="S111" s="103" t="e">
        <f t="shared" si="23"/>
        <v>#N/A</v>
      </c>
      <c r="T111" s="36" t="e">
        <f t="shared" si="24"/>
        <v>#N/A</v>
      </c>
      <c r="U111" s="36" t="e">
        <f t="shared" si="25"/>
        <v>#N/A</v>
      </c>
      <c r="V111" s="36" t="e">
        <f t="shared" si="26"/>
        <v>#N/A</v>
      </c>
      <c r="W111" s="36" t="e">
        <f t="shared" si="27"/>
        <v>#N/A</v>
      </c>
      <c r="X111" s="36" t="e">
        <f t="shared" si="28"/>
        <v>#N/A</v>
      </c>
      <c r="Y111" s="36" t="e">
        <f t="shared" si="29"/>
        <v>#N/A</v>
      </c>
      <c r="Z111" s="37" t="e">
        <f t="shared" si="30"/>
        <v>#N/A</v>
      </c>
      <c r="AA111" s="37" t="e">
        <f t="shared" si="31"/>
        <v>#N/A</v>
      </c>
      <c r="AB111" s="37" t="e">
        <f t="shared" si="32"/>
        <v>#N/A</v>
      </c>
      <c r="AC111" s="37" t="e">
        <f t="shared" si="33"/>
        <v>#N/A</v>
      </c>
      <c r="AD111" s="38" t="e">
        <f t="shared" si="22"/>
        <v>#N/A</v>
      </c>
    </row>
    <row r="112" spans="1:30" ht="15" x14ac:dyDescent="0.2">
      <c r="A112" s="53" t="s">
        <v>203</v>
      </c>
      <c r="B112" s="40" t="s">
        <v>203</v>
      </c>
      <c r="C112" s="40"/>
      <c r="D112" s="105"/>
      <c r="E112" s="74"/>
      <c r="F112" s="40"/>
      <c r="G112" s="54"/>
      <c r="H112" s="106"/>
      <c r="I112" s="65"/>
      <c r="J112" s="41"/>
      <c r="K112" s="41"/>
      <c r="L112" s="105"/>
      <c r="M112" s="53"/>
      <c r="N112" s="70"/>
      <c r="O112" s="107"/>
      <c r="P112" s="40"/>
      <c r="Q112" s="54"/>
      <c r="R112" s="108"/>
      <c r="S112" s="103" t="e">
        <f t="shared" si="23"/>
        <v>#N/A</v>
      </c>
      <c r="T112" s="36" t="e">
        <f t="shared" si="24"/>
        <v>#N/A</v>
      </c>
      <c r="U112" s="36" t="e">
        <f t="shared" si="25"/>
        <v>#N/A</v>
      </c>
      <c r="V112" s="36" t="e">
        <f t="shared" si="26"/>
        <v>#N/A</v>
      </c>
      <c r="W112" s="36" t="e">
        <f t="shared" si="27"/>
        <v>#N/A</v>
      </c>
      <c r="X112" s="36" t="e">
        <f t="shared" si="28"/>
        <v>#N/A</v>
      </c>
      <c r="Y112" s="36" t="e">
        <f t="shared" si="29"/>
        <v>#N/A</v>
      </c>
      <c r="Z112" s="37" t="e">
        <f t="shared" si="30"/>
        <v>#N/A</v>
      </c>
      <c r="AA112" s="37" t="e">
        <f t="shared" si="31"/>
        <v>#N/A</v>
      </c>
      <c r="AB112" s="37" t="e">
        <f t="shared" si="32"/>
        <v>#N/A</v>
      </c>
      <c r="AC112" s="37" t="e">
        <f t="shared" si="33"/>
        <v>#N/A</v>
      </c>
      <c r="AD112" s="38" t="e">
        <f t="shared" si="22"/>
        <v>#N/A</v>
      </c>
    </row>
    <row r="113" spans="1:30" ht="15" x14ac:dyDescent="0.2">
      <c r="A113" s="53" t="s">
        <v>203</v>
      </c>
      <c r="B113" s="40" t="s">
        <v>203</v>
      </c>
      <c r="C113" s="40"/>
      <c r="D113" s="105"/>
      <c r="E113" s="74"/>
      <c r="F113" s="40"/>
      <c r="G113" s="54"/>
      <c r="H113" s="106"/>
      <c r="I113" s="65"/>
      <c r="J113" s="41"/>
      <c r="K113" s="41"/>
      <c r="L113" s="105"/>
      <c r="M113" s="53"/>
      <c r="N113" s="70"/>
      <c r="O113" s="107"/>
      <c r="P113" s="40"/>
      <c r="Q113" s="54"/>
      <c r="R113" s="108"/>
      <c r="S113" s="103" t="e">
        <f t="shared" si="23"/>
        <v>#N/A</v>
      </c>
      <c r="T113" s="36" t="e">
        <f t="shared" si="24"/>
        <v>#N/A</v>
      </c>
      <c r="U113" s="36" t="e">
        <f t="shared" si="25"/>
        <v>#N/A</v>
      </c>
      <c r="V113" s="36" t="e">
        <f t="shared" si="26"/>
        <v>#N/A</v>
      </c>
      <c r="W113" s="36" t="e">
        <f t="shared" si="27"/>
        <v>#N/A</v>
      </c>
      <c r="X113" s="36" t="e">
        <f t="shared" si="28"/>
        <v>#N/A</v>
      </c>
      <c r="Y113" s="36" t="e">
        <f t="shared" si="29"/>
        <v>#N/A</v>
      </c>
      <c r="Z113" s="37" t="e">
        <f t="shared" si="30"/>
        <v>#N/A</v>
      </c>
      <c r="AA113" s="37" t="e">
        <f t="shared" si="31"/>
        <v>#N/A</v>
      </c>
      <c r="AB113" s="37" t="e">
        <f t="shared" si="32"/>
        <v>#N/A</v>
      </c>
      <c r="AC113" s="37" t="e">
        <f t="shared" si="33"/>
        <v>#N/A</v>
      </c>
      <c r="AD113" s="38" t="e">
        <f t="shared" si="22"/>
        <v>#N/A</v>
      </c>
    </row>
    <row r="114" spans="1:30" ht="15" x14ac:dyDescent="0.2">
      <c r="A114" s="53" t="s">
        <v>203</v>
      </c>
      <c r="B114" s="40" t="s">
        <v>203</v>
      </c>
      <c r="C114" s="40"/>
      <c r="D114" s="105"/>
      <c r="E114" s="74"/>
      <c r="F114" s="40"/>
      <c r="G114" s="54"/>
      <c r="H114" s="106"/>
      <c r="I114" s="65"/>
      <c r="J114" s="41"/>
      <c r="K114" s="41"/>
      <c r="L114" s="105"/>
      <c r="M114" s="53"/>
      <c r="N114" s="70"/>
      <c r="O114" s="107"/>
      <c r="P114" s="40"/>
      <c r="Q114" s="54"/>
      <c r="R114" s="108"/>
      <c r="S114" s="103" t="e">
        <f t="shared" si="23"/>
        <v>#N/A</v>
      </c>
      <c r="T114" s="36" t="e">
        <f t="shared" si="24"/>
        <v>#N/A</v>
      </c>
      <c r="U114" s="36" t="e">
        <f t="shared" si="25"/>
        <v>#N/A</v>
      </c>
      <c r="V114" s="36" t="e">
        <f t="shared" si="26"/>
        <v>#N/A</v>
      </c>
      <c r="W114" s="36" t="e">
        <f t="shared" si="27"/>
        <v>#N/A</v>
      </c>
      <c r="X114" s="36" t="e">
        <f t="shared" si="28"/>
        <v>#N/A</v>
      </c>
      <c r="Y114" s="36" t="e">
        <f t="shared" si="29"/>
        <v>#N/A</v>
      </c>
      <c r="Z114" s="37" t="e">
        <f t="shared" si="30"/>
        <v>#N/A</v>
      </c>
      <c r="AA114" s="37" t="e">
        <f t="shared" si="31"/>
        <v>#N/A</v>
      </c>
      <c r="AB114" s="37" t="e">
        <f t="shared" si="32"/>
        <v>#N/A</v>
      </c>
      <c r="AC114" s="37" t="e">
        <f t="shared" si="33"/>
        <v>#N/A</v>
      </c>
      <c r="AD114" s="38" t="e">
        <f t="shared" si="22"/>
        <v>#N/A</v>
      </c>
    </row>
    <row r="115" spans="1:30" ht="15" x14ac:dyDescent="0.2">
      <c r="A115" s="53" t="s">
        <v>203</v>
      </c>
      <c r="B115" s="40" t="s">
        <v>203</v>
      </c>
      <c r="C115" s="40"/>
      <c r="D115" s="105"/>
      <c r="E115" s="74"/>
      <c r="F115" s="40"/>
      <c r="G115" s="54"/>
      <c r="H115" s="106"/>
      <c r="I115" s="65"/>
      <c r="J115" s="41"/>
      <c r="K115" s="41"/>
      <c r="L115" s="105"/>
      <c r="M115" s="53"/>
      <c r="N115" s="70"/>
      <c r="O115" s="107"/>
      <c r="P115" s="40"/>
      <c r="Q115" s="54"/>
      <c r="R115" s="108"/>
      <c r="S115" s="103" t="e">
        <f t="shared" si="23"/>
        <v>#N/A</v>
      </c>
      <c r="T115" s="36" t="e">
        <f t="shared" si="24"/>
        <v>#N/A</v>
      </c>
      <c r="U115" s="36" t="e">
        <f t="shared" si="25"/>
        <v>#N/A</v>
      </c>
      <c r="V115" s="36" t="e">
        <f t="shared" si="26"/>
        <v>#N/A</v>
      </c>
      <c r="W115" s="36" t="e">
        <f t="shared" si="27"/>
        <v>#N/A</v>
      </c>
      <c r="X115" s="36" t="e">
        <f t="shared" si="28"/>
        <v>#N/A</v>
      </c>
      <c r="Y115" s="36" t="e">
        <f t="shared" si="29"/>
        <v>#N/A</v>
      </c>
      <c r="Z115" s="37" t="e">
        <f t="shared" si="30"/>
        <v>#N/A</v>
      </c>
      <c r="AA115" s="37" t="e">
        <f t="shared" si="31"/>
        <v>#N/A</v>
      </c>
      <c r="AB115" s="37" t="e">
        <f t="shared" si="32"/>
        <v>#N/A</v>
      </c>
      <c r="AC115" s="37" t="e">
        <f t="shared" si="33"/>
        <v>#N/A</v>
      </c>
      <c r="AD115" s="38" t="e">
        <f t="shared" si="22"/>
        <v>#N/A</v>
      </c>
    </row>
    <row r="116" spans="1:30" ht="15" x14ac:dyDescent="0.2">
      <c r="A116" s="53" t="s">
        <v>203</v>
      </c>
      <c r="B116" s="40" t="s">
        <v>203</v>
      </c>
      <c r="C116" s="40"/>
      <c r="D116" s="105"/>
      <c r="E116" s="74"/>
      <c r="F116" s="40"/>
      <c r="G116" s="54"/>
      <c r="H116" s="106"/>
      <c r="I116" s="65"/>
      <c r="J116" s="41"/>
      <c r="K116" s="41"/>
      <c r="L116" s="105"/>
      <c r="M116" s="53"/>
      <c r="N116" s="70"/>
      <c r="O116" s="107"/>
      <c r="P116" s="40"/>
      <c r="Q116" s="54"/>
      <c r="R116" s="108"/>
      <c r="S116" s="103" t="e">
        <f t="shared" si="23"/>
        <v>#N/A</v>
      </c>
      <c r="T116" s="36" t="e">
        <f t="shared" si="24"/>
        <v>#N/A</v>
      </c>
      <c r="U116" s="36" t="e">
        <f t="shared" si="25"/>
        <v>#N/A</v>
      </c>
      <c r="V116" s="36" t="e">
        <f t="shared" si="26"/>
        <v>#N/A</v>
      </c>
      <c r="W116" s="36" t="e">
        <f t="shared" si="27"/>
        <v>#N/A</v>
      </c>
      <c r="X116" s="36" t="e">
        <f t="shared" si="28"/>
        <v>#N/A</v>
      </c>
      <c r="Y116" s="36" t="e">
        <f t="shared" si="29"/>
        <v>#N/A</v>
      </c>
      <c r="Z116" s="37" t="e">
        <f t="shared" si="30"/>
        <v>#N/A</v>
      </c>
      <c r="AA116" s="37" t="e">
        <f t="shared" si="31"/>
        <v>#N/A</v>
      </c>
      <c r="AB116" s="37" t="e">
        <f t="shared" si="32"/>
        <v>#N/A</v>
      </c>
      <c r="AC116" s="37" t="e">
        <f t="shared" si="33"/>
        <v>#N/A</v>
      </c>
      <c r="AD116" s="38" t="e">
        <f t="shared" si="22"/>
        <v>#N/A</v>
      </c>
    </row>
    <row r="117" spans="1:30" ht="15" x14ac:dyDescent="0.2">
      <c r="A117" s="53" t="s">
        <v>203</v>
      </c>
      <c r="B117" s="40" t="s">
        <v>203</v>
      </c>
      <c r="C117" s="40"/>
      <c r="D117" s="105"/>
      <c r="E117" s="74"/>
      <c r="F117" s="40"/>
      <c r="G117" s="54"/>
      <c r="H117" s="106"/>
      <c r="I117" s="65"/>
      <c r="J117" s="41"/>
      <c r="K117" s="41"/>
      <c r="L117" s="105"/>
      <c r="M117" s="53"/>
      <c r="N117" s="70"/>
      <c r="O117" s="107"/>
      <c r="P117" s="40"/>
      <c r="Q117" s="54"/>
      <c r="R117" s="108"/>
      <c r="S117" s="103" t="e">
        <f t="shared" si="23"/>
        <v>#N/A</v>
      </c>
      <c r="T117" s="36" t="e">
        <f t="shared" si="24"/>
        <v>#N/A</v>
      </c>
      <c r="U117" s="36" t="e">
        <f t="shared" si="25"/>
        <v>#N/A</v>
      </c>
      <c r="V117" s="36" t="e">
        <f t="shared" si="26"/>
        <v>#N/A</v>
      </c>
      <c r="W117" s="36" t="e">
        <f t="shared" si="27"/>
        <v>#N/A</v>
      </c>
      <c r="X117" s="36" t="e">
        <f t="shared" si="28"/>
        <v>#N/A</v>
      </c>
      <c r="Y117" s="36" t="e">
        <f t="shared" si="29"/>
        <v>#N/A</v>
      </c>
      <c r="Z117" s="37" t="e">
        <f t="shared" si="30"/>
        <v>#N/A</v>
      </c>
      <c r="AA117" s="37" t="e">
        <f t="shared" si="31"/>
        <v>#N/A</v>
      </c>
      <c r="AB117" s="37" t="e">
        <f t="shared" si="32"/>
        <v>#N/A</v>
      </c>
      <c r="AC117" s="37" t="e">
        <f t="shared" si="33"/>
        <v>#N/A</v>
      </c>
      <c r="AD117" s="38" t="e">
        <f t="shared" si="22"/>
        <v>#N/A</v>
      </c>
    </row>
    <row r="118" spans="1:30" ht="15" x14ac:dyDescent="0.2">
      <c r="A118" s="53" t="s">
        <v>203</v>
      </c>
      <c r="B118" s="40" t="s">
        <v>203</v>
      </c>
      <c r="C118" s="40"/>
      <c r="D118" s="105"/>
      <c r="E118" s="74"/>
      <c r="F118" s="40"/>
      <c r="G118" s="54"/>
      <c r="H118" s="106"/>
      <c r="I118" s="65"/>
      <c r="J118" s="41"/>
      <c r="K118" s="41"/>
      <c r="L118" s="105"/>
      <c r="M118" s="53"/>
      <c r="N118" s="70"/>
      <c r="O118" s="107"/>
      <c r="P118" s="40"/>
      <c r="Q118" s="54"/>
      <c r="R118" s="108"/>
      <c r="S118" s="103" t="e">
        <f t="shared" si="23"/>
        <v>#N/A</v>
      </c>
      <c r="T118" s="36" t="e">
        <f t="shared" si="24"/>
        <v>#N/A</v>
      </c>
      <c r="U118" s="36" t="e">
        <f t="shared" si="25"/>
        <v>#N/A</v>
      </c>
      <c r="V118" s="36" t="e">
        <f t="shared" si="26"/>
        <v>#N/A</v>
      </c>
      <c r="W118" s="36" t="e">
        <f t="shared" si="27"/>
        <v>#N/A</v>
      </c>
      <c r="X118" s="36" t="e">
        <f t="shared" si="28"/>
        <v>#N/A</v>
      </c>
      <c r="Y118" s="36" t="e">
        <f t="shared" si="29"/>
        <v>#N/A</v>
      </c>
      <c r="Z118" s="37" t="e">
        <f t="shared" si="30"/>
        <v>#N/A</v>
      </c>
      <c r="AA118" s="37" t="e">
        <f t="shared" si="31"/>
        <v>#N/A</v>
      </c>
      <c r="AB118" s="37" t="e">
        <f t="shared" si="32"/>
        <v>#N/A</v>
      </c>
      <c r="AC118" s="37" t="e">
        <f t="shared" si="33"/>
        <v>#N/A</v>
      </c>
      <c r="AD118" s="38" t="e">
        <f t="shared" si="22"/>
        <v>#N/A</v>
      </c>
    </row>
    <row r="119" spans="1:30" ht="15" x14ac:dyDescent="0.2">
      <c r="A119" s="53" t="s">
        <v>203</v>
      </c>
      <c r="B119" s="40" t="s">
        <v>203</v>
      </c>
      <c r="C119" s="40"/>
      <c r="D119" s="105"/>
      <c r="E119" s="74"/>
      <c r="F119" s="40"/>
      <c r="G119" s="54"/>
      <c r="H119" s="106"/>
      <c r="I119" s="65"/>
      <c r="J119" s="41"/>
      <c r="K119" s="41"/>
      <c r="L119" s="105"/>
      <c r="M119" s="53"/>
      <c r="N119" s="70"/>
      <c r="O119" s="107"/>
      <c r="P119" s="40"/>
      <c r="Q119" s="54"/>
      <c r="R119" s="108"/>
      <c r="S119" s="103" t="e">
        <f t="shared" si="23"/>
        <v>#N/A</v>
      </c>
      <c r="T119" s="36" t="e">
        <f t="shared" si="24"/>
        <v>#N/A</v>
      </c>
      <c r="U119" s="36" t="e">
        <f t="shared" si="25"/>
        <v>#N/A</v>
      </c>
      <c r="V119" s="36" t="e">
        <f t="shared" si="26"/>
        <v>#N/A</v>
      </c>
      <c r="W119" s="36" t="e">
        <f t="shared" si="27"/>
        <v>#N/A</v>
      </c>
      <c r="X119" s="36" t="e">
        <f t="shared" si="28"/>
        <v>#N/A</v>
      </c>
      <c r="Y119" s="36" t="e">
        <f t="shared" si="29"/>
        <v>#N/A</v>
      </c>
      <c r="Z119" s="37" t="e">
        <f t="shared" si="30"/>
        <v>#N/A</v>
      </c>
      <c r="AA119" s="37" t="e">
        <f t="shared" si="31"/>
        <v>#N/A</v>
      </c>
      <c r="AB119" s="37" t="e">
        <f t="shared" si="32"/>
        <v>#N/A</v>
      </c>
      <c r="AC119" s="37" t="e">
        <f t="shared" si="33"/>
        <v>#N/A</v>
      </c>
      <c r="AD119" s="38" t="e">
        <f t="shared" si="22"/>
        <v>#N/A</v>
      </c>
    </row>
    <row r="120" spans="1:30" ht="15" x14ac:dyDescent="0.2">
      <c r="A120" s="53" t="s">
        <v>203</v>
      </c>
      <c r="B120" s="40" t="s">
        <v>203</v>
      </c>
      <c r="C120" s="40"/>
      <c r="D120" s="105"/>
      <c r="E120" s="74"/>
      <c r="F120" s="40"/>
      <c r="G120" s="54"/>
      <c r="H120" s="106"/>
      <c r="I120" s="65"/>
      <c r="J120" s="41"/>
      <c r="K120" s="41"/>
      <c r="L120" s="105"/>
      <c r="M120" s="53"/>
      <c r="N120" s="70"/>
      <c r="O120" s="107"/>
      <c r="P120" s="40"/>
      <c r="Q120" s="54"/>
      <c r="R120" s="108"/>
      <c r="S120" s="103" t="e">
        <f t="shared" si="23"/>
        <v>#N/A</v>
      </c>
      <c r="T120" s="36" t="e">
        <f t="shared" si="24"/>
        <v>#N/A</v>
      </c>
      <c r="U120" s="36" t="e">
        <f t="shared" si="25"/>
        <v>#N/A</v>
      </c>
      <c r="V120" s="36" t="e">
        <f t="shared" si="26"/>
        <v>#N/A</v>
      </c>
      <c r="W120" s="36" t="e">
        <f t="shared" si="27"/>
        <v>#N/A</v>
      </c>
      <c r="X120" s="36" t="e">
        <f t="shared" si="28"/>
        <v>#N/A</v>
      </c>
      <c r="Y120" s="36" t="e">
        <f t="shared" si="29"/>
        <v>#N/A</v>
      </c>
      <c r="Z120" s="37" t="e">
        <f t="shared" si="30"/>
        <v>#N/A</v>
      </c>
      <c r="AA120" s="37" t="e">
        <f t="shared" si="31"/>
        <v>#N/A</v>
      </c>
      <c r="AB120" s="37" t="e">
        <f t="shared" si="32"/>
        <v>#N/A</v>
      </c>
      <c r="AC120" s="37" t="e">
        <f t="shared" si="33"/>
        <v>#N/A</v>
      </c>
      <c r="AD120" s="38" t="e">
        <f t="shared" si="22"/>
        <v>#N/A</v>
      </c>
    </row>
    <row r="121" spans="1:30" ht="15" x14ac:dyDescent="0.2">
      <c r="A121" s="53" t="s">
        <v>203</v>
      </c>
      <c r="B121" s="40" t="s">
        <v>203</v>
      </c>
      <c r="C121" s="40"/>
      <c r="D121" s="105"/>
      <c r="E121" s="74"/>
      <c r="F121" s="40"/>
      <c r="G121" s="54"/>
      <c r="H121" s="106"/>
      <c r="I121" s="65"/>
      <c r="J121" s="41"/>
      <c r="K121" s="41"/>
      <c r="L121" s="105"/>
      <c r="M121" s="53"/>
      <c r="N121" s="70"/>
      <c r="O121" s="107"/>
      <c r="P121" s="40"/>
      <c r="Q121" s="54"/>
      <c r="R121" s="108"/>
      <c r="S121" s="103" t="e">
        <f t="shared" si="23"/>
        <v>#N/A</v>
      </c>
      <c r="T121" s="36" t="e">
        <f t="shared" si="24"/>
        <v>#N/A</v>
      </c>
      <c r="U121" s="36" t="e">
        <f t="shared" si="25"/>
        <v>#N/A</v>
      </c>
      <c r="V121" s="36" t="e">
        <f t="shared" si="26"/>
        <v>#N/A</v>
      </c>
      <c r="W121" s="36" t="e">
        <f t="shared" si="27"/>
        <v>#N/A</v>
      </c>
      <c r="X121" s="36" t="e">
        <f t="shared" si="28"/>
        <v>#N/A</v>
      </c>
      <c r="Y121" s="36" t="e">
        <f t="shared" si="29"/>
        <v>#N/A</v>
      </c>
      <c r="Z121" s="37" t="e">
        <f t="shared" si="30"/>
        <v>#N/A</v>
      </c>
      <c r="AA121" s="37" t="e">
        <f t="shared" si="31"/>
        <v>#N/A</v>
      </c>
      <c r="AB121" s="37" t="e">
        <f t="shared" si="32"/>
        <v>#N/A</v>
      </c>
      <c r="AC121" s="37" t="e">
        <f t="shared" si="33"/>
        <v>#N/A</v>
      </c>
      <c r="AD121" s="38" t="e">
        <f t="shared" si="22"/>
        <v>#N/A</v>
      </c>
    </row>
    <row r="122" spans="1:30" ht="15" x14ac:dyDescent="0.2">
      <c r="A122" s="53" t="s">
        <v>203</v>
      </c>
      <c r="B122" s="40" t="s">
        <v>203</v>
      </c>
      <c r="C122" s="40"/>
      <c r="D122" s="105"/>
      <c r="E122" s="74"/>
      <c r="F122" s="40"/>
      <c r="G122" s="54"/>
      <c r="H122" s="106"/>
      <c r="I122" s="65"/>
      <c r="J122" s="41"/>
      <c r="K122" s="41"/>
      <c r="L122" s="105"/>
      <c r="M122" s="53"/>
      <c r="N122" s="70"/>
      <c r="O122" s="107"/>
      <c r="P122" s="40"/>
      <c r="Q122" s="54"/>
      <c r="R122" s="108"/>
      <c r="S122" s="103" t="e">
        <f t="shared" si="23"/>
        <v>#N/A</v>
      </c>
      <c r="T122" s="36" t="e">
        <f t="shared" si="24"/>
        <v>#N/A</v>
      </c>
      <c r="U122" s="36" t="e">
        <f t="shared" si="25"/>
        <v>#N/A</v>
      </c>
      <c r="V122" s="36" t="e">
        <f t="shared" si="26"/>
        <v>#N/A</v>
      </c>
      <c r="W122" s="36" t="e">
        <f t="shared" si="27"/>
        <v>#N/A</v>
      </c>
      <c r="X122" s="36" t="e">
        <f t="shared" si="28"/>
        <v>#N/A</v>
      </c>
      <c r="Y122" s="36" t="e">
        <f t="shared" si="29"/>
        <v>#N/A</v>
      </c>
      <c r="Z122" s="37" t="e">
        <f t="shared" si="30"/>
        <v>#N/A</v>
      </c>
      <c r="AA122" s="37" t="e">
        <f t="shared" si="31"/>
        <v>#N/A</v>
      </c>
      <c r="AB122" s="37" t="e">
        <f t="shared" si="32"/>
        <v>#N/A</v>
      </c>
      <c r="AC122" s="37" t="e">
        <f t="shared" si="33"/>
        <v>#N/A</v>
      </c>
      <c r="AD122" s="38" t="e">
        <f t="shared" si="22"/>
        <v>#N/A</v>
      </c>
    </row>
    <row r="123" spans="1:30" ht="15" x14ac:dyDescent="0.2">
      <c r="A123" s="53" t="s">
        <v>203</v>
      </c>
      <c r="B123" s="40" t="s">
        <v>203</v>
      </c>
      <c r="C123" s="40"/>
      <c r="D123" s="105"/>
      <c r="E123" s="74"/>
      <c r="F123" s="40"/>
      <c r="G123" s="54"/>
      <c r="H123" s="106"/>
      <c r="I123" s="65"/>
      <c r="J123" s="41"/>
      <c r="K123" s="41"/>
      <c r="L123" s="105"/>
      <c r="M123" s="53"/>
      <c r="N123" s="70"/>
      <c r="O123" s="107"/>
      <c r="P123" s="40"/>
      <c r="Q123" s="54"/>
      <c r="R123" s="108"/>
      <c r="S123" s="103" t="e">
        <f t="shared" si="23"/>
        <v>#N/A</v>
      </c>
      <c r="T123" s="36" t="e">
        <f t="shared" si="24"/>
        <v>#N/A</v>
      </c>
      <c r="U123" s="36" t="e">
        <f t="shared" si="25"/>
        <v>#N/A</v>
      </c>
      <c r="V123" s="36" t="e">
        <f t="shared" si="26"/>
        <v>#N/A</v>
      </c>
      <c r="W123" s="36" t="e">
        <f t="shared" si="27"/>
        <v>#N/A</v>
      </c>
      <c r="X123" s="36" t="e">
        <f t="shared" si="28"/>
        <v>#N/A</v>
      </c>
      <c r="Y123" s="36" t="e">
        <f t="shared" si="29"/>
        <v>#N/A</v>
      </c>
      <c r="Z123" s="37" t="e">
        <f t="shared" si="30"/>
        <v>#N/A</v>
      </c>
      <c r="AA123" s="37" t="e">
        <f t="shared" si="31"/>
        <v>#N/A</v>
      </c>
      <c r="AB123" s="37" t="e">
        <f t="shared" si="32"/>
        <v>#N/A</v>
      </c>
      <c r="AC123" s="37" t="e">
        <f t="shared" si="33"/>
        <v>#N/A</v>
      </c>
      <c r="AD123" s="38" t="e">
        <f t="shared" si="22"/>
        <v>#N/A</v>
      </c>
    </row>
    <row r="124" spans="1:30" ht="15" x14ac:dyDescent="0.2">
      <c r="A124" s="53" t="s">
        <v>203</v>
      </c>
      <c r="B124" s="40" t="s">
        <v>203</v>
      </c>
      <c r="C124" s="40"/>
      <c r="D124" s="105"/>
      <c r="E124" s="74"/>
      <c r="F124" s="40"/>
      <c r="G124" s="54"/>
      <c r="H124" s="106"/>
      <c r="I124" s="65"/>
      <c r="J124" s="41"/>
      <c r="K124" s="41"/>
      <c r="L124" s="105"/>
      <c r="M124" s="53"/>
      <c r="N124" s="70"/>
      <c r="O124" s="107"/>
      <c r="P124" s="40"/>
      <c r="Q124" s="54"/>
      <c r="R124" s="108"/>
      <c r="S124" s="103" t="e">
        <f t="shared" si="23"/>
        <v>#N/A</v>
      </c>
      <c r="T124" s="36" t="e">
        <f t="shared" si="24"/>
        <v>#N/A</v>
      </c>
      <c r="U124" s="36" t="e">
        <f t="shared" si="25"/>
        <v>#N/A</v>
      </c>
      <c r="V124" s="36" t="e">
        <f t="shared" si="26"/>
        <v>#N/A</v>
      </c>
      <c r="W124" s="36" t="e">
        <f t="shared" si="27"/>
        <v>#N/A</v>
      </c>
      <c r="X124" s="36" t="e">
        <f t="shared" si="28"/>
        <v>#N/A</v>
      </c>
      <c r="Y124" s="36" t="e">
        <f t="shared" si="29"/>
        <v>#N/A</v>
      </c>
      <c r="Z124" s="37" t="e">
        <f t="shared" si="30"/>
        <v>#N/A</v>
      </c>
      <c r="AA124" s="37" t="e">
        <f t="shared" si="31"/>
        <v>#N/A</v>
      </c>
      <c r="AB124" s="37" t="e">
        <f t="shared" si="32"/>
        <v>#N/A</v>
      </c>
      <c r="AC124" s="37" t="e">
        <f t="shared" si="33"/>
        <v>#N/A</v>
      </c>
      <c r="AD124" s="38" t="e">
        <f t="shared" si="22"/>
        <v>#N/A</v>
      </c>
    </row>
    <row r="125" spans="1:30" ht="15" x14ac:dyDescent="0.2">
      <c r="A125" s="53" t="s">
        <v>203</v>
      </c>
      <c r="B125" s="40" t="s">
        <v>203</v>
      </c>
      <c r="C125" s="40"/>
      <c r="D125" s="105"/>
      <c r="E125" s="74"/>
      <c r="F125" s="40"/>
      <c r="G125" s="54"/>
      <c r="H125" s="106"/>
      <c r="I125" s="65"/>
      <c r="J125" s="41"/>
      <c r="K125" s="41"/>
      <c r="L125" s="105"/>
      <c r="M125" s="53"/>
      <c r="N125" s="70"/>
      <c r="O125" s="107"/>
      <c r="P125" s="40"/>
      <c r="Q125" s="54"/>
      <c r="R125" s="108"/>
      <c r="S125" s="103" t="e">
        <f t="shared" si="23"/>
        <v>#N/A</v>
      </c>
      <c r="T125" s="36" t="e">
        <f t="shared" si="24"/>
        <v>#N/A</v>
      </c>
      <c r="U125" s="36" t="e">
        <f t="shared" si="25"/>
        <v>#N/A</v>
      </c>
      <c r="V125" s="36" t="e">
        <f t="shared" si="26"/>
        <v>#N/A</v>
      </c>
      <c r="W125" s="36" t="e">
        <f t="shared" si="27"/>
        <v>#N/A</v>
      </c>
      <c r="X125" s="36" t="e">
        <f t="shared" si="28"/>
        <v>#N/A</v>
      </c>
      <c r="Y125" s="36" t="e">
        <f t="shared" si="29"/>
        <v>#N/A</v>
      </c>
      <c r="Z125" s="37" t="e">
        <f t="shared" si="30"/>
        <v>#N/A</v>
      </c>
      <c r="AA125" s="37" t="e">
        <f t="shared" si="31"/>
        <v>#N/A</v>
      </c>
      <c r="AB125" s="37" t="e">
        <f t="shared" si="32"/>
        <v>#N/A</v>
      </c>
      <c r="AC125" s="37" t="e">
        <f t="shared" si="33"/>
        <v>#N/A</v>
      </c>
      <c r="AD125" s="38" t="e">
        <f t="shared" si="22"/>
        <v>#N/A</v>
      </c>
    </row>
    <row r="126" spans="1:30" ht="15" x14ac:dyDescent="0.2">
      <c r="A126" s="53" t="s">
        <v>203</v>
      </c>
      <c r="B126" s="40" t="s">
        <v>203</v>
      </c>
      <c r="C126" s="40"/>
      <c r="D126" s="105"/>
      <c r="E126" s="74"/>
      <c r="F126" s="40"/>
      <c r="G126" s="54"/>
      <c r="H126" s="106"/>
      <c r="I126" s="65"/>
      <c r="J126" s="41"/>
      <c r="K126" s="41"/>
      <c r="L126" s="105"/>
      <c r="M126" s="53"/>
      <c r="N126" s="70"/>
      <c r="O126" s="107"/>
      <c r="P126" s="40"/>
      <c r="Q126" s="54"/>
      <c r="R126" s="108"/>
      <c r="S126" s="103" t="e">
        <f t="shared" si="23"/>
        <v>#N/A</v>
      </c>
      <c r="T126" s="36" t="e">
        <f t="shared" si="24"/>
        <v>#N/A</v>
      </c>
      <c r="U126" s="36" t="e">
        <f t="shared" si="25"/>
        <v>#N/A</v>
      </c>
      <c r="V126" s="36" t="e">
        <f t="shared" si="26"/>
        <v>#N/A</v>
      </c>
      <c r="W126" s="36" t="e">
        <f t="shared" si="27"/>
        <v>#N/A</v>
      </c>
      <c r="X126" s="36" t="e">
        <f t="shared" si="28"/>
        <v>#N/A</v>
      </c>
      <c r="Y126" s="36" t="e">
        <f t="shared" si="29"/>
        <v>#N/A</v>
      </c>
      <c r="Z126" s="37" t="e">
        <f t="shared" si="30"/>
        <v>#N/A</v>
      </c>
      <c r="AA126" s="37" t="e">
        <f t="shared" si="31"/>
        <v>#N/A</v>
      </c>
      <c r="AB126" s="37" t="e">
        <f t="shared" si="32"/>
        <v>#N/A</v>
      </c>
      <c r="AC126" s="37" t="e">
        <f t="shared" si="33"/>
        <v>#N/A</v>
      </c>
      <c r="AD126" s="38" t="e">
        <f t="shared" si="22"/>
        <v>#N/A</v>
      </c>
    </row>
    <row r="127" spans="1:30" ht="15" x14ac:dyDescent="0.2">
      <c r="A127" s="53" t="s">
        <v>203</v>
      </c>
      <c r="B127" s="40" t="s">
        <v>203</v>
      </c>
      <c r="C127" s="40"/>
      <c r="D127" s="105"/>
      <c r="E127" s="74"/>
      <c r="F127" s="40"/>
      <c r="G127" s="54"/>
      <c r="H127" s="106"/>
      <c r="I127" s="65"/>
      <c r="J127" s="41"/>
      <c r="K127" s="41"/>
      <c r="L127" s="105"/>
      <c r="M127" s="53"/>
      <c r="N127" s="70"/>
      <c r="O127" s="107"/>
      <c r="P127" s="40"/>
      <c r="Q127" s="54"/>
      <c r="R127" s="108"/>
      <c r="S127" s="103" t="e">
        <f t="shared" si="23"/>
        <v>#N/A</v>
      </c>
      <c r="T127" s="36" t="e">
        <f t="shared" si="24"/>
        <v>#N/A</v>
      </c>
      <c r="U127" s="36" t="e">
        <f t="shared" si="25"/>
        <v>#N/A</v>
      </c>
      <c r="V127" s="36" t="e">
        <f t="shared" si="26"/>
        <v>#N/A</v>
      </c>
      <c r="W127" s="36" t="e">
        <f t="shared" si="27"/>
        <v>#N/A</v>
      </c>
      <c r="X127" s="36" t="e">
        <f t="shared" si="28"/>
        <v>#N/A</v>
      </c>
      <c r="Y127" s="36" t="e">
        <f t="shared" si="29"/>
        <v>#N/A</v>
      </c>
      <c r="Z127" s="37" t="e">
        <f t="shared" si="30"/>
        <v>#N/A</v>
      </c>
      <c r="AA127" s="37" t="e">
        <f t="shared" si="31"/>
        <v>#N/A</v>
      </c>
      <c r="AB127" s="37" t="e">
        <f t="shared" si="32"/>
        <v>#N/A</v>
      </c>
      <c r="AC127" s="37" t="e">
        <f t="shared" si="33"/>
        <v>#N/A</v>
      </c>
      <c r="AD127" s="38" t="e">
        <f t="shared" si="22"/>
        <v>#N/A</v>
      </c>
    </row>
    <row r="128" spans="1:30" ht="15" x14ac:dyDescent="0.2">
      <c r="A128" s="53" t="s">
        <v>203</v>
      </c>
      <c r="B128" s="40" t="s">
        <v>203</v>
      </c>
      <c r="C128" s="40"/>
      <c r="D128" s="105"/>
      <c r="E128" s="74"/>
      <c r="F128" s="40"/>
      <c r="G128" s="54"/>
      <c r="H128" s="106"/>
      <c r="I128" s="65"/>
      <c r="J128" s="41"/>
      <c r="K128" s="41"/>
      <c r="L128" s="105"/>
      <c r="M128" s="53"/>
      <c r="N128" s="70"/>
      <c r="O128" s="107"/>
      <c r="P128" s="40"/>
      <c r="Q128" s="54"/>
      <c r="R128" s="108"/>
      <c r="S128" s="103" t="e">
        <f t="shared" si="23"/>
        <v>#N/A</v>
      </c>
      <c r="T128" s="36" t="e">
        <f t="shared" si="24"/>
        <v>#N/A</v>
      </c>
      <c r="U128" s="36" t="e">
        <f t="shared" si="25"/>
        <v>#N/A</v>
      </c>
      <c r="V128" s="36" t="e">
        <f t="shared" si="26"/>
        <v>#N/A</v>
      </c>
      <c r="W128" s="36" t="e">
        <f t="shared" si="27"/>
        <v>#N/A</v>
      </c>
      <c r="X128" s="36" t="e">
        <f t="shared" si="28"/>
        <v>#N/A</v>
      </c>
      <c r="Y128" s="36" t="e">
        <f t="shared" si="29"/>
        <v>#N/A</v>
      </c>
      <c r="Z128" s="37" t="e">
        <f t="shared" si="30"/>
        <v>#N/A</v>
      </c>
      <c r="AA128" s="37" t="e">
        <f t="shared" si="31"/>
        <v>#N/A</v>
      </c>
      <c r="AB128" s="37" t="e">
        <f t="shared" si="32"/>
        <v>#N/A</v>
      </c>
      <c r="AC128" s="37" t="e">
        <f t="shared" si="33"/>
        <v>#N/A</v>
      </c>
      <c r="AD128" s="38" t="e">
        <f t="shared" si="22"/>
        <v>#N/A</v>
      </c>
    </row>
    <row r="129" spans="1:30" ht="15" x14ac:dyDescent="0.2">
      <c r="A129" s="53" t="s">
        <v>203</v>
      </c>
      <c r="B129" s="40" t="s">
        <v>203</v>
      </c>
      <c r="C129" s="40"/>
      <c r="D129" s="105"/>
      <c r="E129" s="74"/>
      <c r="F129" s="40"/>
      <c r="G129" s="54"/>
      <c r="H129" s="106"/>
      <c r="I129" s="65"/>
      <c r="J129" s="41"/>
      <c r="K129" s="41"/>
      <c r="L129" s="105"/>
      <c r="M129" s="53"/>
      <c r="N129" s="70"/>
      <c r="O129" s="107"/>
      <c r="P129" s="40"/>
      <c r="Q129" s="54"/>
      <c r="R129" s="108"/>
      <c r="S129" s="103" t="e">
        <f t="shared" si="23"/>
        <v>#N/A</v>
      </c>
      <c r="T129" s="36" t="e">
        <f t="shared" si="24"/>
        <v>#N/A</v>
      </c>
      <c r="U129" s="36" t="e">
        <f t="shared" si="25"/>
        <v>#N/A</v>
      </c>
      <c r="V129" s="36" t="e">
        <f t="shared" si="26"/>
        <v>#N/A</v>
      </c>
      <c r="W129" s="36" t="e">
        <f t="shared" si="27"/>
        <v>#N/A</v>
      </c>
      <c r="X129" s="36" t="e">
        <f t="shared" si="28"/>
        <v>#N/A</v>
      </c>
      <c r="Y129" s="36" t="e">
        <f t="shared" si="29"/>
        <v>#N/A</v>
      </c>
      <c r="Z129" s="37" t="e">
        <f t="shared" si="30"/>
        <v>#N/A</v>
      </c>
      <c r="AA129" s="37" t="e">
        <f t="shared" si="31"/>
        <v>#N/A</v>
      </c>
      <c r="AB129" s="37" t="e">
        <f t="shared" si="32"/>
        <v>#N/A</v>
      </c>
      <c r="AC129" s="37" t="e">
        <f t="shared" si="33"/>
        <v>#N/A</v>
      </c>
      <c r="AD129" s="38" t="e">
        <f t="shared" si="22"/>
        <v>#N/A</v>
      </c>
    </row>
    <row r="130" spans="1:30" ht="15" x14ac:dyDescent="0.2">
      <c r="A130" s="53" t="s">
        <v>203</v>
      </c>
      <c r="B130" s="40" t="s">
        <v>203</v>
      </c>
      <c r="C130" s="40"/>
      <c r="D130" s="105"/>
      <c r="E130" s="74"/>
      <c r="F130" s="40"/>
      <c r="G130" s="54"/>
      <c r="H130" s="106"/>
      <c r="I130" s="65"/>
      <c r="J130" s="41"/>
      <c r="K130" s="41"/>
      <c r="L130" s="105"/>
      <c r="M130" s="53"/>
      <c r="N130" s="70"/>
      <c r="O130" s="107"/>
      <c r="P130" s="40"/>
      <c r="Q130" s="54"/>
      <c r="R130" s="108"/>
      <c r="S130" s="103" t="e">
        <f t="shared" si="23"/>
        <v>#N/A</v>
      </c>
      <c r="T130" s="36" t="e">
        <f t="shared" si="24"/>
        <v>#N/A</v>
      </c>
      <c r="U130" s="36" t="e">
        <f t="shared" si="25"/>
        <v>#N/A</v>
      </c>
      <c r="V130" s="36" t="e">
        <f t="shared" si="26"/>
        <v>#N/A</v>
      </c>
      <c r="W130" s="36" t="e">
        <f t="shared" si="27"/>
        <v>#N/A</v>
      </c>
      <c r="X130" s="36" t="e">
        <f t="shared" si="28"/>
        <v>#N/A</v>
      </c>
      <c r="Y130" s="36" t="e">
        <f t="shared" si="29"/>
        <v>#N/A</v>
      </c>
      <c r="Z130" s="37" t="e">
        <f t="shared" si="30"/>
        <v>#N/A</v>
      </c>
      <c r="AA130" s="37" t="e">
        <f t="shared" si="31"/>
        <v>#N/A</v>
      </c>
      <c r="AB130" s="37" t="e">
        <f t="shared" si="32"/>
        <v>#N/A</v>
      </c>
      <c r="AC130" s="37" t="e">
        <f t="shared" si="33"/>
        <v>#N/A</v>
      </c>
      <c r="AD130" s="38" t="e">
        <f t="shared" si="22"/>
        <v>#N/A</v>
      </c>
    </row>
    <row r="131" spans="1:30" ht="15" x14ac:dyDescent="0.2">
      <c r="A131" s="53" t="s">
        <v>203</v>
      </c>
      <c r="B131" s="40" t="s">
        <v>203</v>
      </c>
      <c r="C131" s="40"/>
      <c r="D131" s="105"/>
      <c r="E131" s="74"/>
      <c r="F131" s="40"/>
      <c r="G131" s="54"/>
      <c r="H131" s="106"/>
      <c r="I131" s="65"/>
      <c r="J131" s="41"/>
      <c r="K131" s="41"/>
      <c r="L131" s="105"/>
      <c r="M131" s="53"/>
      <c r="N131" s="70"/>
      <c r="O131" s="107"/>
      <c r="P131" s="40"/>
      <c r="Q131" s="54"/>
      <c r="R131" s="108"/>
      <c r="S131" s="103" t="e">
        <f t="shared" si="23"/>
        <v>#N/A</v>
      </c>
      <c r="T131" s="36" t="e">
        <f t="shared" si="24"/>
        <v>#N/A</v>
      </c>
      <c r="U131" s="36" t="e">
        <f t="shared" si="25"/>
        <v>#N/A</v>
      </c>
      <c r="V131" s="36" t="e">
        <f t="shared" si="26"/>
        <v>#N/A</v>
      </c>
      <c r="W131" s="36" t="e">
        <f t="shared" si="27"/>
        <v>#N/A</v>
      </c>
      <c r="X131" s="36" t="e">
        <f t="shared" si="28"/>
        <v>#N/A</v>
      </c>
      <c r="Y131" s="36" t="e">
        <f t="shared" si="29"/>
        <v>#N/A</v>
      </c>
      <c r="Z131" s="37" t="e">
        <f t="shared" si="30"/>
        <v>#N/A</v>
      </c>
      <c r="AA131" s="37" t="e">
        <f t="shared" si="31"/>
        <v>#N/A</v>
      </c>
      <c r="AB131" s="37" t="e">
        <f t="shared" si="32"/>
        <v>#N/A</v>
      </c>
      <c r="AC131" s="37" t="e">
        <f t="shared" si="33"/>
        <v>#N/A</v>
      </c>
      <c r="AD131" s="38" t="e">
        <f t="shared" si="22"/>
        <v>#N/A</v>
      </c>
    </row>
    <row r="132" spans="1:30" ht="15" x14ac:dyDescent="0.2">
      <c r="A132" s="53" t="s">
        <v>203</v>
      </c>
      <c r="B132" s="40" t="s">
        <v>203</v>
      </c>
      <c r="C132" s="40"/>
      <c r="D132" s="105"/>
      <c r="E132" s="74"/>
      <c r="F132" s="40"/>
      <c r="G132" s="54"/>
      <c r="H132" s="106"/>
      <c r="I132" s="65"/>
      <c r="J132" s="41"/>
      <c r="K132" s="41"/>
      <c r="L132" s="105"/>
      <c r="M132" s="53"/>
      <c r="N132" s="70"/>
      <c r="O132" s="107"/>
      <c r="P132" s="40"/>
      <c r="Q132" s="54"/>
      <c r="R132" s="108"/>
      <c r="S132" s="103" t="e">
        <f t="shared" si="23"/>
        <v>#N/A</v>
      </c>
      <c r="T132" s="36" t="e">
        <f t="shared" si="24"/>
        <v>#N/A</v>
      </c>
      <c r="U132" s="36" t="e">
        <f t="shared" si="25"/>
        <v>#N/A</v>
      </c>
      <c r="V132" s="36" t="e">
        <f t="shared" si="26"/>
        <v>#N/A</v>
      </c>
      <c r="W132" s="36" t="e">
        <f t="shared" si="27"/>
        <v>#N/A</v>
      </c>
      <c r="X132" s="36" t="e">
        <f t="shared" si="28"/>
        <v>#N/A</v>
      </c>
      <c r="Y132" s="36" t="e">
        <f t="shared" si="29"/>
        <v>#N/A</v>
      </c>
      <c r="Z132" s="37" t="e">
        <f t="shared" si="30"/>
        <v>#N/A</v>
      </c>
      <c r="AA132" s="37" t="e">
        <f t="shared" si="31"/>
        <v>#N/A</v>
      </c>
      <c r="AB132" s="37" t="e">
        <f t="shared" si="32"/>
        <v>#N/A</v>
      </c>
      <c r="AC132" s="37" t="e">
        <f t="shared" si="33"/>
        <v>#N/A</v>
      </c>
      <c r="AD132" s="38" t="e">
        <f t="shared" ref="AD132:AD149" si="34">((T132*U132*V132*W132*X132*Y132*Z132*AA132*AB132*AC132))</f>
        <v>#N/A</v>
      </c>
    </row>
    <row r="133" spans="1:30" ht="15" x14ac:dyDescent="0.2">
      <c r="A133" s="53" t="s">
        <v>203</v>
      </c>
      <c r="B133" s="40" t="s">
        <v>203</v>
      </c>
      <c r="C133" s="40"/>
      <c r="D133" s="105"/>
      <c r="E133" s="74"/>
      <c r="F133" s="40"/>
      <c r="G133" s="54"/>
      <c r="H133" s="106"/>
      <c r="I133" s="65"/>
      <c r="J133" s="41"/>
      <c r="K133" s="41"/>
      <c r="L133" s="105"/>
      <c r="M133" s="53"/>
      <c r="N133" s="70"/>
      <c r="O133" s="107"/>
      <c r="P133" s="40"/>
      <c r="Q133" s="54"/>
      <c r="R133" s="108"/>
      <c r="S133" s="103" t="e">
        <f t="shared" ref="S133:S149" si="35">AD133</f>
        <v>#N/A</v>
      </c>
      <c r="T133" s="36" t="e">
        <f t="shared" ref="T133:T149" si="36">VLOOKUP(C133,Flow2,2,FALSE)</f>
        <v>#N/A</v>
      </c>
      <c r="U133" s="36" t="e">
        <f t="shared" ref="U133:U149" si="37">VLOOKUP(F133,Content2,2,FALSE)</f>
        <v>#N/A</v>
      </c>
      <c r="V133" s="36" t="e">
        <f t="shared" ref="V133:V149" si="38">VLOOKUP(G133,Media2,2,FALSE)</f>
        <v>#N/A</v>
      </c>
      <c r="W133" s="36" t="e">
        <f t="shared" ref="W133:W149" si="39">VLOOKUP(I133,Stored2,2,FALSE)</f>
        <v>#N/A</v>
      </c>
      <c r="X133" s="36" t="e">
        <f t="shared" ref="X133:X149" si="40">VLOOKUP(J133,Secured2,2,FALSE)</f>
        <v>#N/A</v>
      </c>
      <c r="Y133" s="36" t="e">
        <f t="shared" ref="Y133:Y149" si="41">VLOOKUP(K133,Accessed2,2,FALSE)</f>
        <v>#N/A</v>
      </c>
      <c r="Z133" s="37" t="e">
        <f t="shared" ref="Z133:Z149" si="42">VLOOKUP(M133,Number2,2,FALSE)</f>
        <v>#N/A</v>
      </c>
      <c r="AA133" s="37" t="e">
        <f t="shared" ref="AA133:AA149" si="43">VLOOKUP(N133,Number2,2,FALSE)</f>
        <v>#N/A</v>
      </c>
      <c r="AB133" s="37" t="e">
        <f t="shared" ref="AB133:AB149" si="44">VLOOKUP(P133, Method2,2,FALSE)</f>
        <v>#N/A</v>
      </c>
      <c r="AC133" s="37" t="e">
        <f t="shared" ref="AC133:AC149" si="45">VLOOKUP(Q133,Mitigation2,2,FALSE)</f>
        <v>#N/A</v>
      </c>
      <c r="AD133" s="38" t="e">
        <f t="shared" si="34"/>
        <v>#N/A</v>
      </c>
    </row>
    <row r="134" spans="1:30" ht="15" x14ac:dyDescent="0.2">
      <c r="A134" s="53" t="s">
        <v>203</v>
      </c>
      <c r="B134" s="40" t="s">
        <v>203</v>
      </c>
      <c r="C134" s="40"/>
      <c r="D134" s="105"/>
      <c r="E134" s="74"/>
      <c r="F134" s="40"/>
      <c r="G134" s="54"/>
      <c r="H134" s="106"/>
      <c r="I134" s="65"/>
      <c r="J134" s="41"/>
      <c r="K134" s="41"/>
      <c r="L134" s="105"/>
      <c r="M134" s="53"/>
      <c r="N134" s="70"/>
      <c r="O134" s="107"/>
      <c r="P134" s="40"/>
      <c r="Q134" s="54"/>
      <c r="R134" s="108"/>
      <c r="S134" s="103" t="e">
        <f t="shared" si="35"/>
        <v>#N/A</v>
      </c>
      <c r="T134" s="36" t="e">
        <f t="shared" si="36"/>
        <v>#N/A</v>
      </c>
      <c r="U134" s="36" t="e">
        <f t="shared" si="37"/>
        <v>#N/A</v>
      </c>
      <c r="V134" s="36" t="e">
        <f t="shared" si="38"/>
        <v>#N/A</v>
      </c>
      <c r="W134" s="36" t="e">
        <f t="shared" si="39"/>
        <v>#N/A</v>
      </c>
      <c r="X134" s="36" t="e">
        <f t="shared" si="40"/>
        <v>#N/A</v>
      </c>
      <c r="Y134" s="36" t="e">
        <f t="shared" si="41"/>
        <v>#N/A</v>
      </c>
      <c r="Z134" s="37" t="e">
        <f t="shared" si="42"/>
        <v>#N/A</v>
      </c>
      <c r="AA134" s="37" t="e">
        <f t="shared" si="43"/>
        <v>#N/A</v>
      </c>
      <c r="AB134" s="37" t="e">
        <f t="shared" si="44"/>
        <v>#N/A</v>
      </c>
      <c r="AC134" s="37" t="e">
        <f t="shared" si="45"/>
        <v>#N/A</v>
      </c>
      <c r="AD134" s="38" t="e">
        <f t="shared" si="34"/>
        <v>#N/A</v>
      </c>
    </row>
    <row r="135" spans="1:30" ht="15" x14ac:dyDescent="0.2">
      <c r="A135" s="53" t="s">
        <v>203</v>
      </c>
      <c r="B135" s="40" t="s">
        <v>203</v>
      </c>
      <c r="C135" s="40"/>
      <c r="D135" s="105"/>
      <c r="E135" s="74"/>
      <c r="F135" s="40"/>
      <c r="G135" s="54"/>
      <c r="H135" s="106"/>
      <c r="I135" s="65"/>
      <c r="J135" s="41"/>
      <c r="K135" s="41"/>
      <c r="L135" s="105"/>
      <c r="M135" s="53"/>
      <c r="N135" s="70"/>
      <c r="O135" s="107"/>
      <c r="P135" s="40"/>
      <c r="Q135" s="54"/>
      <c r="R135" s="108"/>
      <c r="S135" s="103" t="e">
        <f t="shared" si="35"/>
        <v>#N/A</v>
      </c>
      <c r="T135" s="36" t="e">
        <f t="shared" si="36"/>
        <v>#N/A</v>
      </c>
      <c r="U135" s="36" t="e">
        <f t="shared" si="37"/>
        <v>#N/A</v>
      </c>
      <c r="V135" s="36" t="e">
        <f t="shared" si="38"/>
        <v>#N/A</v>
      </c>
      <c r="W135" s="36" t="e">
        <f t="shared" si="39"/>
        <v>#N/A</v>
      </c>
      <c r="X135" s="36" t="e">
        <f t="shared" si="40"/>
        <v>#N/A</v>
      </c>
      <c r="Y135" s="36" t="e">
        <f t="shared" si="41"/>
        <v>#N/A</v>
      </c>
      <c r="Z135" s="37" t="e">
        <f t="shared" si="42"/>
        <v>#N/A</v>
      </c>
      <c r="AA135" s="37" t="e">
        <f t="shared" si="43"/>
        <v>#N/A</v>
      </c>
      <c r="AB135" s="37" t="e">
        <f t="shared" si="44"/>
        <v>#N/A</v>
      </c>
      <c r="AC135" s="37" t="e">
        <f t="shared" si="45"/>
        <v>#N/A</v>
      </c>
      <c r="AD135" s="38" t="e">
        <f t="shared" si="34"/>
        <v>#N/A</v>
      </c>
    </row>
    <row r="136" spans="1:30" ht="15" x14ac:dyDescent="0.2">
      <c r="A136" s="53" t="s">
        <v>203</v>
      </c>
      <c r="B136" s="40" t="s">
        <v>203</v>
      </c>
      <c r="C136" s="40"/>
      <c r="D136" s="105"/>
      <c r="E136" s="74"/>
      <c r="F136" s="40"/>
      <c r="G136" s="54"/>
      <c r="H136" s="106"/>
      <c r="I136" s="65"/>
      <c r="J136" s="41"/>
      <c r="K136" s="41"/>
      <c r="L136" s="105"/>
      <c r="M136" s="53"/>
      <c r="N136" s="70"/>
      <c r="O136" s="107"/>
      <c r="P136" s="40"/>
      <c r="Q136" s="54"/>
      <c r="R136" s="108"/>
      <c r="S136" s="103" t="e">
        <f t="shared" si="35"/>
        <v>#N/A</v>
      </c>
      <c r="T136" s="36" t="e">
        <f t="shared" si="36"/>
        <v>#N/A</v>
      </c>
      <c r="U136" s="36" t="e">
        <f t="shared" si="37"/>
        <v>#N/A</v>
      </c>
      <c r="V136" s="36" t="e">
        <f t="shared" si="38"/>
        <v>#N/A</v>
      </c>
      <c r="W136" s="36" t="e">
        <f t="shared" si="39"/>
        <v>#N/A</v>
      </c>
      <c r="X136" s="36" t="e">
        <f t="shared" si="40"/>
        <v>#N/A</v>
      </c>
      <c r="Y136" s="36" t="e">
        <f t="shared" si="41"/>
        <v>#N/A</v>
      </c>
      <c r="Z136" s="37" t="e">
        <f t="shared" si="42"/>
        <v>#N/A</v>
      </c>
      <c r="AA136" s="37" t="e">
        <f t="shared" si="43"/>
        <v>#N/A</v>
      </c>
      <c r="AB136" s="37" t="e">
        <f t="shared" si="44"/>
        <v>#N/A</v>
      </c>
      <c r="AC136" s="37" t="e">
        <f t="shared" si="45"/>
        <v>#N/A</v>
      </c>
      <c r="AD136" s="38" t="e">
        <f t="shared" si="34"/>
        <v>#N/A</v>
      </c>
    </row>
    <row r="137" spans="1:30" ht="15" x14ac:dyDescent="0.2">
      <c r="A137" s="53" t="s">
        <v>203</v>
      </c>
      <c r="B137" s="40" t="s">
        <v>203</v>
      </c>
      <c r="C137" s="40"/>
      <c r="D137" s="105"/>
      <c r="E137" s="74"/>
      <c r="F137" s="40"/>
      <c r="G137" s="54"/>
      <c r="H137" s="106"/>
      <c r="I137" s="65"/>
      <c r="J137" s="41"/>
      <c r="K137" s="41"/>
      <c r="L137" s="105"/>
      <c r="M137" s="53"/>
      <c r="N137" s="70"/>
      <c r="O137" s="107"/>
      <c r="P137" s="40"/>
      <c r="Q137" s="54"/>
      <c r="R137" s="108"/>
      <c r="S137" s="103" t="e">
        <f t="shared" si="35"/>
        <v>#N/A</v>
      </c>
      <c r="T137" s="36" t="e">
        <f t="shared" si="36"/>
        <v>#N/A</v>
      </c>
      <c r="U137" s="36" t="e">
        <f t="shared" si="37"/>
        <v>#N/A</v>
      </c>
      <c r="V137" s="36" t="e">
        <f t="shared" si="38"/>
        <v>#N/A</v>
      </c>
      <c r="W137" s="36" t="e">
        <f t="shared" si="39"/>
        <v>#N/A</v>
      </c>
      <c r="X137" s="36" t="e">
        <f t="shared" si="40"/>
        <v>#N/A</v>
      </c>
      <c r="Y137" s="36" t="e">
        <f t="shared" si="41"/>
        <v>#N/A</v>
      </c>
      <c r="Z137" s="37" t="e">
        <f t="shared" si="42"/>
        <v>#N/A</v>
      </c>
      <c r="AA137" s="37" t="e">
        <f t="shared" si="43"/>
        <v>#N/A</v>
      </c>
      <c r="AB137" s="37" t="e">
        <f t="shared" si="44"/>
        <v>#N/A</v>
      </c>
      <c r="AC137" s="37" t="e">
        <f t="shared" si="45"/>
        <v>#N/A</v>
      </c>
      <c r="AD137" s="38" t="e">
        <f t="shared" si="34"/>
        <v>#N/A</v>
      </c>
    </row>
    <row r="138" spans="1:30" ht="15" x14ac:dyDescent="0.2">
      <c r="A138" s="53" t="s">
        <v>203</v>
      </c>
      <c r="B138" s="40" t="s">
        <v>203</v>
      </c>
      <c r="C138" s="40"/>
      <c r="D138" s="105"/>
      <c r="E138" s="74"/>
      <c r="F138" s="40"/>
      <c r="G138" s="54"/>
      <c r="H138" s="106"/>
      <c r="I138" s="65"/>
      <c r="J138" s="41"/>
      <c r="K138" s="41"/>
      <c r="L138" s="105"/>
      <c r="M138" s="53"/>
      <c r="N138" s="70"/>
      <c r="O138" s="107"/>
      <c r="P138" s="40"/>
      <c r="Q138" s="54"/>
      <c r="R138" s="108"/>
      <c r="S138" s="103" t="e">
        <f t="shared" si="35"/>
        <v>#N/A</v>
      </c>
      <c r="T138" s="36" t="e">
        <f t="shared" si="36"/>
        <v>#N/A</v>
      </c>
      <c r="U138" s="36" t="e">
        <f t="shared" si="37"/>
        <v>#N/A</v>
      </c>
      <c r="V138" s="36" t="e">
        <f t="shared" si="38"/>
        <v>#N/A</v>
      </c>
      <c r="W138" s="36" t="e">
        <f t="shared" si="39"/>
        <v>#N/A</v>
      </c>
      <c r="X138" s="36" t="e">
        <f t="shared" si="40"/>
        <v>#N/A</v>
      </c>
      <c r="Y138" s="36" t="e">
        <f t="shared" si="41"/>
        <v>#N/A</v>
      </c>
      <c r="Z138" s="37" t="e">
        <f t="shared" si="42"/>
        <v>#N/A</v>
      </c>
      <c r="AA138" s="37" t="e">
        <f t="shared" si="43"/>
        <v>#N/A</v>
      </c>
      <c r="AB138" s="37" t="e">
        <f t="shared" si="44"/>
        <v>#N/A</v>
      </c>
      <c r="AC138" s="37" t="e">
        <f t="shared" si="45"/>
        <v>#N/A</v>
      </c>
      <c r="AD138" s="38" t="e">
        <f t="shared" si="34"/>
        <v>#N/A</v>
      </c>
    </row>
    <row r="139" spans="1:30" ht="15" x14ac:dyDescent="0.2">
      <c r="A139" s="53" t="s">
        <v>203</v>
      </c>
      <c r="B139" s="40" t="s">
        <v>203</v>
      </c>
      <c r="C139" s="40"/>
      <c r="D139" s="105"/>
      <c r="E139" s="74"/>
      <c r="F139" s="40"/>
      <c r="G139" s="54"/>
      <c r="H139" s="106"/>
      <c r="I139" s="65"/>
      <c r="J139" s="41"/>
      <c r="K139" s="41"/>
      <c r="L139" s="105"/>
      <c r="M139" s="53"/>
      <c r="N139" s="70"/>
      <c r="O139" s="107"/>
      <c r="P139" s="40"/>
      <c r="Q139" s="54"/>
      <c r="R139" s="108"/>
      <c r="S139" s="103" t="e">
        <f t="shared" si="35"/>
        <v>#N/A</v>
      </c>
      <c r="T139" s="36" t="e">
        <f t="shared" si="36"/>
        <v>#N/A</v>
      </c>
      <c r="U139" s="36" t="e">
        <f t="shared" si="37"/>
        <v>#N/A</v>
      </c>
      <c r="V139" s="36" t="e">
        <f t="shared" si="38"/>
        <v>#N/A</v>
      </c>
      <c r="W139" s="36" t="e">
        <f t="shared" si="39"/>
        <v>#N/A</v>
      </c>
      <c r="X139" s="36" t="e">
        <f t="shared" si="40"/>
        <v>#N/A</v>
      </c>
      <c r="Y139" s="36" t="e">
        <f t="shared" si="41"/>
        <v>#N/A</v>
      </c>
      <c r="Z139" s="37" t="e">
        <f t="shared" si="42"/>
        <v>#N/A</v>
      </c>
      <c r="AA139" s="37" t="e">
        <f t="shared" si="43"/>
        <v>#N/A</v>
      </c>
      <c r="AB139" s="37" t="e">
        <f t="shared" si="44"/>
        <v>#N/A</v>
      </c>
      <c r="AC139" s="37" t="e">
        <f t="shared" si="45"/>
        <v>#N/A</v>
      </c>
      <c r="AD139" s="38" t="e">
        <f t="shared" si="34"/>
        <v>#N/A</v>
      </c>
    </row>
    <row r="140" spans="1:30" ht="15" x14ac:dyDescent="0.2">
      <c r="A140" s="53" t="s">
        <v>203</v>
      </c>
      <c r="B140" s="40" t="s">
        <v>203</v>
      </c>
      <c r="C140" s="40"/>
      <c r="D140" s="105"/>
      <c r="E140" s="74"/>
      <c r="F140" s="40"/>
      <c r="G140" s="54"/>
      <c r="H140" s="106"/>
      <c r="I140" s="65"/>
      <c r="J140" s="41"/>
      <c r="K140" s="41"/>
      <c r="L140" s="105"/>
      <c r="M140" s="53"/>
      <c r="N140" s="70"/>
      <c r="O140" s="107"/>
      <c r="P140" s="40"/>
      <c r="Q140" s="54"/>
      <c r="R140" s="108"/>
      <c r="S140" s="103" t="e">
        <f t="shared" si="35"/>
        <v>#N/A</v>
      </c>
      <c r="T140" s="36" t="e">
        <f t="shared" si="36"/>
        <v>#N/A</v>
      </c>
      <c r="U140" s="36" t="e">
        <f t="shared" si="37"/>
        <v>#N/A</v>
      </c>
      <c r="V140" s="36" t="e">
        <f t="shared" si="38"/>
        <v>#N/A</v>
      </c>
      <c r="W140" s="36" t="e">
        <f t="shared" si="39"/>
        <v>#N/A</v>
      </c>
      <c r="X140" s="36" t="e">
        <f t="shared" si="40"/>
        <v>#N/A</v>
      </c>
      <c r="Y140" s="36" t="e">
        <f t="shared" si="41"/>
        <v>#N/A</v>
      </c>
      <c r="Z140" s="37" t="e">
        <f t="shared" si="42"/>
        <v>#N/A</v>
      </c>
      <c r="AA140" s="37" t="e">
        <f t="shared" si="43"/>
        <v>#N/A</v>
      </c>
      <c r="AB140" s="37" t="e">
        <f t="shared" si="44"/>
        <v>#N/A</v>
      </c>
      <c r="AC140" s="37" t="e">
        <f t="shared" si="45"/>
        <v>#N/A</v>
      </c>
      <c r="AD140" s="38" t="e">
        <f t="shared" si="34"/>
        <v>#N/A</v>
      </c>
    </row>
    <row r="141" spans="1:30" ht="15" x14ac:dyDescent="0.2">
      <c r="A141" s="53" t="s">
        <v>203</v>
      </c>
      <c r="B141" s="40" t="s">
        <v>203</v>
      </c>
      <c r="C141" s="40"/>
      <c r="D141" s="105"/>
      <c r="E141" s="74"/>
      <c r="F141" s="40"/>
      <c r="G141" s="54"/>
      <c r="H141" s="106"/>
      <c r="I141" s="65"/>
      <c r="J141" s="41"/>
      <c r="K141" s="41"/>
      <c r="L141" s="105"/>
      <c r="M141" s="53"/>
      <c r="N141" s="70"/>
      <c r="O141" s="107"/>
      <c r="P141" s="40"/>
      <c r="Q141" s="54"/>
      <c r="R141" s="108"/>
      <c r="S141" s="103" t="e">
        <f t="shared" si="35"/>
        <v>#N/A</v>
      </c>
      <c r="T141" s="36" t="e">
        <f t="shared" si="36"/>
        <v>#N/A</v>
      </c>
      <c r="U141" s="36" t="e">
        <f t="shared" si="37"/>
        <v>#N/A</v>
      </c>
      <c r="V141" s="36" t="e">
        <f t="shared" si="38"/>
        <v>#N/A</v>
      </c>
      <c r="W141" s="36" t="e">
        <f t="shared" si="39"/>
        <v>#N/A</v>
      </c>
      <c r="X141" s="36" t="e">
        <f t="shared" si="40"/>
        <v>#N/A</v>
      </c>
      <c r="Y141" s="36" t="e">
        <f t="shared" si="41"/>
        <v>#N/A</v>
      </c>
      <c r="Z141" s="37" t="e">
        <f t="shared" si="42"/>
        <v>#N/A</v>
      </c>
      <c r="AA141" s="37" t="e">
        <f t="shared" si="43"/>
        <v>#N/A</v>
      </c>
      <c r="AB141" s="37" t="e">
        <f t="shared" si="44"/>
        <v>#N/A</v>
      </c>
      <c r="AC141" s="37" t="e">
        <f t="shared" si="45"/>
        <v>#N/A</v>
      </c>
      <c r="AD141" s="38" t="e">
        <f t="shared" si="34"/>
        <v>#N/A</v>
      </c>
    </row>
    <row r="142" spans="1:30" ht="15" x14ac:dyDescent="0.2">
      <c r="A142" s="53" t="s">
        <v>203</v>
      </c>
      <c r="B142" s="40" t="s">
        <v>203</v>
      </c>
      <c r="C142" s="40"/>
      <c r="D142" s="105"/>
      <c r="E142" s="74"/>
      <c r="F142" s="40"/>
      <c r="G142" s="54"/>
      <c r="H142" s="106"/>
      <c r="I142" s="65"/>
      <c r="J142" s="41"/>
      <c r="K142" s="41"/>
      <c r="L142" s="105"/>
      <c r="M142" s="53"/>
      <c r="N142" s="70"/>
      <c r="O142" s="107"/>
      <c r="P142" s="40"/>
      <c r="Q142" s="54"/>
      <c r="R142" s="108"/>
      <c r="S142" s="103" t="e">
        <f t="shared" si="35"/>
        <v>#N/A</v>
      </c>
      <c r="T142" s="36" t="e">
        <f t="shared" si="36"/>
        <v>#N/A</v>
      </c>
      <c r="U142" s="36" t="e">
        <f t="shared" si="37"/>
        <v>#N/A</v>
      </c>
      <c r="V142" s="36" t="e">
        <f t="shared" si="38"/>
        <v>#N/A</v>
      </c>
      <c r="W142" s="36" t="e">
        <f t="shared" si="39"/>
        <v>#N/A</v>
      </c>
      <c r="X142" s="36" t="e">
        <f t="shared" si="40"/>
        <v>#N/A</v>
      </c>
      <c r="Y142" s="36" t="e">
        <f t="shared" si="41"/>
        <v>#N/A</v>
      </c>
      <c r="Z142" s="37" t="e">
        <f t="shared" si="42"/>
        <v>#N/A</v>
      </c>
      <c r="AA142" s="37" t="e">
        <f t="shared" si="43"/>
        <v>#N/A</v>
      </c>
      <c r="AB142" s="37" t="e">
        <f t="shared" si="44"/>
        <v>#N/A</v>
      </c>
      <c r="AC142" s="37" t="e">
        <f t="shared" si="45"/>
        <v>#N/A</v>
      </c>
      <c r="AD142" s="38" t="e">
        <f t="shared" si="34"/>
        <v>#N/A</v>
      </c>
    </row>
    <row r="143" spans="1:30" ht="15" x14ac:dyDescent="0.2">
      <c r="A143" s="53" t="s">
        <v>203</v>
      </c>
      <c r="B143" s="40" t="s">
        <v>203</v>
      </c>
      <c r="C143" s="40"/>
      <c r="D143" s="105"/>
      <c r="E143" s="74"/>
      <c r="F143" s="40"/>
      <c r="G143" s="54"/>
      <c r="H143" s="106"/>
      <c r="I143" s="65"/>
      <c r="J143" s="41"/>
      <c r="K143" s="41"/>
      <c r="L143" s="105"/>
      <c r="M143" s="53"/>
      <c r="N143" s="70"/>
      <c r="O143" s="107"/>
      <c r="P143" s="40"/>
      <c r="Q143" s="54"/>
      <c r="R143" s="108"/>
      <c r="S143" s="103" t="e">
        <f t="shared" si="35"/>
        <v>#N/A</v>
      </c>
      <c r="T143" s="36" t="e">
        <f t="shared" si="36"/>
        <v>#N/A</v>
      </c>
      <c r="U143" s="36" t="e">
        <f t="shared" si="37"/>
        <v>#N/A</v>
      </c>
      <c r="V143" s="36" t="e">
        <f t="shared" si="38"/>
        <v>#N/A</v>
      </c>
      <c r="W143" s="36" t="e">
        <f t="shared" si="39"/>
        <v>#N/A</v>
      </c>
      <c r="X143" s="36" t="e">
        <f t="shared" si="40"/>
        <v>#N/A</v>
      </c>
      <c r="Y143" s="36" t="e">
        <f t="shared" si="41"/>
        <v>#N/A</v>
      </c>
      <c r="Z143" s="37" t="e">
        <f t="shared" si="42"/>
        <v>#N/A</v>
      </c>
      <c r="AA143" s="37" t="e">
        <f t="shared" si="43"/>
        <v>#N/A</v>
      </c>
      <c r="AB143" s="37" t="e">
        <f t="shared" si="44"/>
        <v>#N/A</v>
      </c>
      <c r="AC143" s="37" t="e">
        <f t="shared" si="45"/>
        <v>#N/A</v>
      </c>
      <c r="AD143" s="38" t="e">
        <f t="shared" si="34"/>
        <v>#N/A</v>
      </c>
    </row>
    <row r="144" spans="1:30" ht="15" x14ac:dyDescent="0.2">
      <c r="A144" s="53" t="s">
        <v>203</v>
      </c>
      <c r="B144" s="40" t="s">
        <v>203</v>
      </c>
      <c r="C144" s="40"/>
      <c r="D144" s="105"/>
      <c r="E144" s="74"/>
      <c r="F144" s="40"/>
      <c r="G144" s="54"/>
      <c r="H144" s="106"/>
      <c r="I144" s="65"/>
      <c r="J144" s="41"/>
      <c r="K144" s="41"/>
      <c r="L144" s="105"/>
      <c r="M144" s="53"/>
      <c r="N144" s="70"/>
      <c r="O144" s="107"/>
      <c r="P144" s="40"/>
      <c r="Q144" s="54"/>
      <c r="R144" s="108"/>
      <c r="S144" s="103" t="e">
        <f t="shared" si="35"/>
        <v>#N/A</v>
      </c>
      <c r="T144" s="36" t="e">
        <f t="shared" si="36"/>
        <v>#N/A</v>
      </c>
      <c r="U144" s="36" t="e">
        <f t="shared" si="37"/>
        <v>#N/A</v>
      </c>
      <c r="V144" s="36" t="e">
        <f t="shared" si="38"/>
        <v>#N/A</v>
      </c>
      <c r="W144" s="36" t="e">
        <f t="shared" si="39"/>
        <v>#N/A</v>
      </c>
      <c r="X144" s="36" t="e">
        <f t="shared" si="40"/>
        <v>#N/A</v>
      </c>
      <c r="Y144" s="36" t="e">
        <f t="shared" si="41"/>
        <v>#N/A</v>
      </c>
      <c r="Z144" s="37" t="e">
        <f t="shared" si="42"/>
        <v>#N/A</v>
      </c>
      <c r="AA144" s="37" t="e">
        <f t="shared" si="43"/>
        <v>#N/A</v>
      </c>
      <c r="AB144" s="37" t="e">
        <f t="shared" si="44"/>
        <v>#N/A</v>
      </c>
      <c r="AC144" s="37" t="e">
        <f t="shared" si="45"/>
        <v>#N/A</v>
      </c>
      <c r="AD144" s="38" t="e">
        <f t="shared" si="34"/>
        <v>#N/A</v>
      </c>
    </row>
    <row r="145" spans="1:30" ht="15" x14ac:dyDescent="0.2">
      <c r="A145" s="53" t="s">
        <v>203</v>
      </c>
      <c r="B145" s="40" t="s">
        <v>203</v>
      </c>
      <c r="C145" s="40"/>
      <c r="D145" s="105"/>
      <c r="E145" s="74"/>
      <c r="F145" s="40"/>
      <c r="G145" s="54"/>
      <c r="H145" s="106"/>
      <c r="I145" s="65"/>
      <c r="J145" s="41"/>
      <c r="K145" s="41"/>
      <c r="L145" s="105"/>
      <c r="M145" s="53"/>
      <c r="N145" s="70"/>
      <c r="O145" s="107"/>
      <c r="P145" s="40"/>
      <c r="Q145" s="54"/>
      <c r="R145" s="108"/>
      <c r="S145" s="103" t="e">
        <f t="shared" si="35"/>
        <v>#N/A</v>
      </c>
      <c r="T145" s="36" t="e">
        <f t="shared" si="36"/>
        <v>#N/A</v>
      </c>
      <c r="U145" s="36" t="e">
        <f t="shared" si="37"/>
        <v>#N/A</v>
      </c>
      <c r="V145" s="36" t="e">
        <f t="shared" si="38"/>
        <v>#N/A</v>
      </c>
      <c r="W145" s="36" t="e">
        <f t="shared" si="39"/>
        <v>#N/A</v>
      </c>
      <c r="X145" s="36" t="e">
        <f t="shared" si="40"/>
        <v>#N/A</v>
      </c>
      <c r="Y145" s="36" t="e">
        <f t="shared" si="41"/>
        <v>#N/A</v>
      </c>
      <c r="Z145" s="37" t="e">
        <f t="shared" si="42"/>
        <v>#N/A</v>
      </c>
      <c r="AA145" s="37" t="e">
        <f t="shared" si="43"/>
        <v>#N/A</v>
      </c>
      <c r="AB145" s="37" t="e">
        <f t="shared" si="44"/>
        <v>#N/A</v>
      </c>
      <c r="AC145" s="37" t="e">
        <f t="shared" si="45"/>
        <v>#N/A</v>
      </c>
      <c r="AD145" s="38" t="e">
        <f t="shared" si="34"/>
        <v>#N/A</v>
      </c>
    </row>
    <row r="146" spans="1:30" ht="15" x14ac:dyDescent="0.2">
      <c r="A146" s="53" t="s">
        <v>203</v>
      </c>
      <c r="B146" s="40" t="s">
        <v>203</v>
      </c>
      <c r="C146" s="40"/>
      <c r="D146" s="105"/>
      <c r="E146" s="74"/>
      <c r="F146" s="40"/>
      <c r="G146" s="54"/>
      <c r="H146" s="106"/>
      <c r="I146" s="65"/>
      <c r="J146" s="41"/>
      <c r="K146" s="41"/>
      <c r="L146" s="105"/>
      <c r="M146" s="53"/>
      <c r="N146" s="70"/>
      <c r="O146" s="107"/>
      <c r="P146" s="40"/>
      <c r="Q146" s="54"/>
      <c r="R146" s="108"/>
      <c r="S146" s="103" t="e">
        <f t="shared" si="35"/>
        <v>#N/A</v>
      </c>
      <c r="T146" s="36" t="e">
        <f t="shared" si="36"/>
        <v>#N/A</v>
      </c>
      <c r="U146" s="36" t="e">
        <f t="shared" si="37"/>
        <v>#N/A</v>
      </c>
      <c r="V146" s="36" t="e">
        <f t="shared" si="38"/>
        <v>#N/A</v>
      </c>
      <c r="W146" s="36" t="e">
        <f t="shared" si="39"/>
        <v>#N/A</v>
      </c>
      <c r="X146" s="36" t="e">
        <f t="shared" si="40"/>
        <v>#N/A</v>
      </c>
      <c r="Y146" s="36" t="e">
        <f t="shared" si="41"/>
        <v>#N/A</v>
      </c>
      <c r="Z146" s="37" t="e">
        <f t="shared" si="42"/>
        <v>#N/A</v>
      </c>
      <c r="AA146" s="37" t="e">
        <f t="shared" si="43"/>
        <v>#N/A</v>
      </c>
      <c r="AB146" s="37" t="e">
        <f t="shared" si="44"/>
        <v>#N/A</v>
      </c>
      <c r="AC146" s="37" t="e">
        <f t="shared" si="45"/>
        <v>#N/A</v>
      </c>
      <c r="AD146" s="38" t="e">
        <f t="shared" si="34"/>
        <v>#N/A</v>
      </c>
    </row>
    <row r="147" spans="1:30" ht="15" x14ac:dyDescent="0.2">
      <c r="A147" s="53" t="s">
        <v>203</v>
      </c>
      <c r="B147" s="40" t="s">
        <v>203</v>
      </c>
      <c r="C147" s="40"/>
      <c r="D147" s="105"/>
      <c r="E147" s="74"/>
      <c r="F147" s="40"/>
      <c r="G147" s="54"/>
      <c r="H147" s="106"/>
      <c r="I147" s="65"/>
      <c r="J147" s="41"/>
      <c r="K147" s="41"/>
      <c r="L147" s="105"/>
      <c r="M147" s="53"/>
      <c r="N147" s="70"/>
      <c r="O147" s="107"/>
      <c r="P147" s="40"/>
      <c r="Q147" s="54"/>
      <c r="R147" s="108"/>
      <c r="S147" s="103" t="e">
        <f t="shared" si="35"/>
        <v>#N/A</v>
      </c>
      <c r="T147" s="36" t="e">
        <f t="shared" si="36"/>
        <v>#N/A</v>
      </c>
      <c r="U147" s="36" t="e">
        <f t="shared" si="37"/>
        <v>#N/A</v>
      </c>
      <c r="V147" s="36" t="e">
        <f t="shared" si="38"/>
        <v>#N/A</v>
      </c>
      <c r="W147" s="36" t="e">
        <f t="shared" si="39"/>
        <v>#N/A</v>
      </c>
      <c r="X147" s="36" t="e">
        <f t="shared" si="40"/>
        <v>#N/A</v>
      </c>
      <c r="Y147" s="36" t="e">
        <f t="shared" si="41"/>
        <v>#N/A</v>
      </c>
      <c r="Z147" s="37" t="e">
        <f t="shared" si="42"/>
        <v>#N/A</v>
      </c>
      <c r="AA147" s="37" t="e">
        <f t="shared" si="43"/>
        <v>#N/A</v>
      </c>
      <c r="AB147" s="37" t="e">
        <f t="shared" si="44"/>
        <v>#N/A</v>
      </c>
      <c r="AC147" s="37" t="e">
        <f t="shared" si="45"/>
        <v>#N/A</v>
      </c>
      <c r="AD147" s="38" t="e">
        <f t="shared" si="34"/>
        <v>#N/A</v>
      </c>
    </row>
    <row r="148" spans="1:30" ht="15" x14ac:dyDescent="0.2">
      <c r="A148" s="53" t="s">
        <v>203</v>
      </c>
      <c r="B148" s="40" t="s">
        <v>203</v>
      </c>
      <c r="C148" s="40"/>
      <c r="D148" s="105"/>
      <c r="E148" s="74"/>
      <c r="F148" s="40"/>
      <c r="G148" s="54"/>
      <c r="H148" s="106"/>
      <c r="I148" s="65"/>
      <c r="J148" s="41"/>
      <c r="K148" s="41"/>
      <c r="L148" s="105"/>
      <c r="M148" s="53"/>
      <c r="N148" s="70"/>
      <c r="O148" s="107"/>
      <c r="P148" s="40"/>
      <c r="Q148" s="54"/>
      <c r="R148" s="108"/>
      <c r="S148" s="103" t="e">
        <f t="shared" si="35"/>
        <v>#N/A</v>
      </c>
      <c r="T148" s="36" t="e">
        <f t="shared" si="36"/>
        <v>#N/A</v>
      </c>
      <c r="U148" s="36" t="e">
        <f t="shared" si="37"/>
        <v>#N/A</v>
      </c>
      <c r="V148" s="36" t="e">
        <f t="shared" si="38"/>
        <v>#N/A</v>
      </c>
      <c r="W148" s="36" t="e">
        <f t="shared" si="39"/>
        <v>#N/A</v>
      </c>
      <c r="X148" s="36" t="e">
        <f t="shared" si="40"/>
        <v>#N/A</v>
      </c>
      <c r="Y148" s="36" t="e">
        <f t="shared" si="41"/>
        <v>#N/A</v>
      </c>
      <c r="Z148" s="37" t="e">
        <f t="shared" si="42"/>
        <v>#N/A</v>
      </c>
      <c r="AA148" s="37" t="e">
        <f t="shared" si="43"/>
        <v>#N/A</v>
      </c>
      <c r="AB148" s="37" t="e">
        <f t="shared" si="44"/>
        <v>#N/A</v>
      </c>
      <c r="AC148" s="37" t="e">
        <f t="shared" si="45"/>
        <v>#N/A</v>
      </c>
      <c r="AD148" s="38" t="e">
        <f t="shared" si="34"/>
        <v>#N/A</v>
      </c>
    </row>
    <row r="149" spans="1:30" ht="15.75" thickBot="1" x14ac:dyDescent="0.25">
      <c r="A149" s="55" t="s">
        <v>203</v>
      </c>
      <c r="B149" s="56" t="s">
        <v>203</v>
      </c>
      <c r="C149" s="56"/>
      <c r="D149" s="109"/>
      <c r="E149" s="74"/>
      <c r="F149" s="56"/>
      <c r="G149" s="59"/>
      <c r="H149" s="110"/>
      <c r="I149" s="66"/>
      <c r="J149" s="67"/>
      <c r="K149" s="67"/>
      <c r="L149" s="109"/>
      <c r="M149" s="55"/>
      <c r="N149" s="71"/>
      <c r="O149" s="111"/>
      <c r="P149" s="56"/>
      <c r="Q149" s="59"/>
      <c r="R149" s="112"/>
      <c r="S149" s="103" t="e">
        <f t="shared" si="35"/>
        <v>#N/A</v>
      </c>
      <c r="T149" s="36" t="e">
        <f t="shared" si="36"/>
        <v>#N/A</v>
      </c>
      <c r="U149" s="36" t="e">
        <f t="shared" si="37"/>
        <v>#N/A</v>
      </c>
      <c r="V149" s="36" t="e">
        <f t="shared" si="38"/>
        <v>#N/A</v>
      </c>
      <c r="W149" s="36" t="e">
        <f t="shared" si="39"/>
        <v>#N/A</v>
      </c>
      <c r="X149" s="36" t="e">
        <f t="shared" si="40"/>
        <v>#N/A</v>
      </c>
      <c r="Y149" s="36" t="e">
        <f t="shared" si="41"/>
        <v>#N/A</v>
      </c>
      <c r="Z149" s="37" t="e">
        <f t="shared" si="42"/>
        <v>#N/A</v>
      </c>
      <c r="AA149" s="37" t="e">
        <f t="shared" si="43"/>
        <v>#N/A</v>
      </c>
      <c r="AB149" s="37" t="e">
        <f t="shared" si="44"/>
        <v>#N/A</v>
      </c>
      <c r="AC149" s="37" t="e">
        <f t="shared" si="45"/>
        <v>#N/A</v>
      </c>
      <c r="AD149" s="38" t="e">
        <f t="shared" si="34"/>
        <v>#N/A</v>
      </c>
    </row>
    <row r="150" spans="1:30" ht="15" x14ac:dyDescent="0.2">
      <c r="A150" s="23" t="s">
        <v>203</v>
      </c>
      <c r="B150" s="22" t="s">
        <v>203</v>
      </c>
      <c r="C150" s="22"/>
      <c r="F150" s="23"/>
      <c r="G150" s="22"/>
      <c r="I150" s="21"/>
      <c r="J150" s="21"/>
      <c r="K150" s="21"/>
      <c r="M150" s="22"/>
      <c r="N150" s="26"/>
      <c r="P150" s="22"/>
      <c r="Q150" s="22"/>
    </row>
    <row r="151" spans="1:30" ht="15" x14ac:dyDescent="0.2">
      <c r="P151" s="22"/>
      <c r="Q151" s="22"/>
    </row>
  </sheetData>
  <sheetProtection algorithmName="SHA-512" hashValue="HwoVSTu60qdVVVjs67IK1QXSWp6/tiNbvPa4rP7tSizmmqncofV7Z3XlDWFJE2VcaAeQTRo1tJ4BbTDb7S1Qjg==" saltValue="Ozj2Jh3RIAZLOl6PuEDrAg==" spinCount="100000" sheet="1" objects="1" scenarios="1"/>
  <mergeCells count="6">
    <mergeCell ref="T1:AD1"/>
    <mergeCell ref="A1:D1"/>
    <mergeCell ref="E1:G1"/>
    <mergeCell ref="I1:L1"/>
    <mergeCell ref="M1:N1"/>
    <mergeCell ref="O1:Q1"/>
  </mergeCells>
  <conditionalFormatting sqref="AD4:AD149">
    <cfRule type="cellIs" dxfId="10" priority="6" operator="greaterThanOrEqual">
      <formula>16</formula>
    </cfRule>
    <cfRule type="cellIs" dxfId="9" priority="7" operator="between">
      <formula>11</formula>
      <formula>15.9999</formula>
    </cfRule>
    <cfRule type="cellIs" dxfId="8" priority="8" operator="lessThanOrEqual">
      <formula>4</formula>
    </cfRule>
  </conditionalFormatting>
  <conditionalFormatting sqref="AD4:AD149">
    <cfRule type="cellIs" dxfId="7" priority="5" operator="between">
      <formula>4.0001</formula>
      <formula>10.9999</formula>
    </cfRule>
  </conditionalFormatting>
  <conditionalFormatting sqref="S4:S149">
    <cfRule type="cellIs" dxfId="6" priority="1" operator="greaterThanOrEqual">
      <formula>16</formula>
    </cfRule>
    <cfRule type="cellIs" dxfId="5" priority="2" operator="between">
      <formula>11</formula>
      <formula>15.999</formula>
    </cfRule>
    <cfRule type="cellIs" dxfId="4" priority="3" operator="between">
      <formula>4.0001</formula>
      <formula>10.999</formula>
    </cfRule>
    <cfRule type="cellIs" dxfId="3" priority="4" operator="lessThanOrEqual">
      <formula>4</formula>
    </cfRule>
  </conditionalFormatting>
  <dataValidations count="9">
    <dataValidation type="list" allowBlank="1" showInputMessage="1" showErrorMessage="1" sqref="F4:F150">
      <formula1>Content</formula1>
    </dataValidation>
    <dataValidation type="list" allowBlank="1" showInputMessage="1" showErrorMessage="1" sqref="K4:K150">
      <formula1>Accessed</formula1>
    </dataValidation>
    <dataValidation type="list" allowBlank="1" showInputMessage="1" showErrorMessage="1" sqref="J4:J150">
      <formula1>Secured</formula1>
    </dataValidation>
    <dataValidation type="list" allowBlank="1" showInputMessage="1" showErrorMessage="1" sqref="I4:I150">
      <formula1>Stored</formula1>
    </dataValidation>
    <dataValidation type="list" allowBlank="1" showInputMessage="1" showErrorMessage="1" sqref="P4:P151">
      <formula1>Method</formula1>
    </dataValidation>
    <dataValidation type="list" allowBlank="1" showInputMessage="1" showErrorMessage="1" sqref="M4:N150">
      <formula1>Number</formula1>
    </dataValidation>
    <dataValidation type="list" allowBlank="1" showErrorMessage="1" error="Select Electronic, Paper or Other" promptTitle="Select from drop down list:" prompt="Electronic, Paper or Other" sqref="G4:G150">
      <formula1>Media</formula1>
    </dataValidation>
    <dataValidation type="list" allowBlank="1" showInputMessage="1" showErrorMessage="1" sqref="Q4:Q151">
      <formula1>Mitigation</formula1>
    </dataValidation>
    <dataValidation type="list" allowBlank="1" showInputMessage="1" showErrorMessage="1" sqref="C4:C150">
      <formula1>Flow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'E:\Yvonne\Audits\[Data_Flow_Mapping_Sheet(1).xlsx]Metadata'!#REF!</xm:f>
          </x14:formula1>
          <xm:sqref>F4:F150</xm:sqref>
        </x14:dataValidation>
        <x14:dataValidation type="list" allowBlank="1" showInputMessage="1" showErrorMessage="1">
          <x14:formula1>
            <xm:f>'Examples of data'!$A$1:$A$81</xm:f>
          </x14:formula1>
          <xm:sqref>E4:E149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-0.249977111117893"/>
  </sheetPr>
  <dimension ref="A1:A81"/>
  <sheetViews>
    <sheetView workbookViewId="0">
      <selection activeCell="A18" sqref="A18"/>
    </sheetView>
  </sheetViews>
  <sheetFormatPr defaultColWidth="9.140625" defaultRowHeight="15" x14ac:dyDescent="0.2"/>
  <cols>
    <col min="1" max="1" width="52.5703125" style="18" customWidth="1"/>
    <col min="2" max="16384" width="9.140625" style="19"/>
  </cols>
  <sheetData>
    <row r="1" spans="1:1" x14ac:dyDescent="0.2">
      <c r="A1" s="17" t="s">
        <v>22</v>
      </c>
    </row>
    <row r="2" spans="1:1" x14ac:dyDescent="0.2">
      <c r="A2" s="17" t="s">
        <v>23</v>
      </c>
    </row>
    <row r="3" spans="1:1" x14ac:dyDescent="0.2">
      <c r="A3" s="17" t="s">
        <v>24</v>
      </c>
    </row>
    <row r="4" spans="1:1" x14ac:dyDescent="0.2">
      <c r="A4" s="17" t="s">
        <v>25</v>
      </c>
    </row>
    <row r="5" spans="1:1" x14ac:dyDescent="0.2">
      <c r="A5" s="17" t="s">
        <v>26</v>
      </c>
    </row>
    <row r="6" spans="1:1" x14ac:dyDescent="0.2">
      <c r="A6" s="17" t="s">
        <v>27</v>
      </c>
    </row>
    <row r="7" spans="1:1" x14ac:dyDescent="0.2">
      <c r="A7" s="17" t="s">
        <v>232</v>
      </c>
    </row>
    <row r="8" spans="1:1" x14ac:dyDescent="0.2">
      <c r="A8" s="17" t="s">
        <v>230</v>
      </c>
    </row>
    <row r="9" spans="1:1" ht="14.25" customHeight="1" x14ac:dyDescent="0.2">
      <c r="A9" s="17" t="s">
        <v>28</v>
      </c>
    </row>
    <row r="10" spans="1:1" x14ac:dyDescent="0.2">
      <c r="A10" s="17" t="s">
        <v>29</v>
      </c>
    </row>
    <row r="11" spans="1:1" x14ac:dyDescent="0.2">
      <c r="A11" s="17" t="s">
        <v>224</v>
      </c>
    </row>
    <row r="12" spans="1:1" x14ac:dyDescent="0.2">
      <c r="A12" s="17" t="s">
        <v>30</v>
      </c>
    </row>
    <row r="13" spans="1:1" x14ac:dyDescent="0.2">
      <c r="A13" s="17" t="s">
        <v>31</v>
      </c>
    </row>
    <row r="14" spans="1:1" x14ac:dyDescent="0.2">
      <c r="A14" s="17" t="s">
        <v>32</v>
      </c>
    </row>
    <row r="15" spans="1:1" x14ac:dyDescent="0.2">
      <c r="A15" s="17" t="s">
        <v>33</v>
      </c>
    </row>
    <row r="16" spans="1:1" x14ac:dyDescent="0.2">
      <c r="A16" s="17" t="s">
        <v>34</v>
      </c>
    </row>
    <row r="17" spans="1:1" x14ac:dyDescent="0.2">
      <c r="A17" s="17" t="s">
        <v>225</v>
      </c>
    </row>
    <row r="18" spans="1:1" x14ac:dyDescent="0.2">
      <c r="A18" s="17" t="s">
        <v>35</v>
      </c>
    </row>
    <row r="19" spans="1:1" x14ac:dyDescent="0.2">
      <c r="A19" s="17" t="s">
        <v>36</v>
      </c>
    </row>
    <row r="20" spans="1:1" x14ac:dyDescent="0.2">
      <c r="A20" s="17" t="s">
        <v>37</v>
      </c>
    </row>
    <row r="21" spans="1:1" x14ac:dyDescent="0.2">
      <c r="A21" s="17" t="s">
        <v>223</v>
      </c>
    </row>
    <row r="22" spans="1:1" x14ac:dyDescent="0.2">
      <c r="A22" s="17" t="s">
        <v>38</v>
      </c>
    </row>
    <row r="23" spans="1:1" x14ac:dyDescent="0.2">
      <c r="A23" s="17" t="s">
        <v>39</v>
      </c>
    </row>
    <row r="24" spans="1:1" x14ac:dyDescent="0.2">
      <c r="A24" s="17" t="s">
        <v>40</v>
      </c>
    </row>
    <row r="25" spans="1:1" x14ac:dyDescent="0.2">
      <c r="A25" s="17" t="s">
        <v>41</v>
      </c>
    </row>
    <row r="26" spans="1:1" x14ac:dyDescent="0.2">
      <c r="A26" s="17" t="s">
        <v>202</v>
      </c>
    </row>
    <row r="27" spans="1:1" x14ac:dyDescent="0.2">
      <c r="A27" s="17" t="s">
        <v>42</v>
      </c>
    </row>
    <row r="28" spans="1:1" x14ac:dyDescent="0.2">
      <c r="A28" s="17" t="s">
        <v>229</v>
      </c>
    </row>
    <row r="29" spans="1:1" x14ac:dyDescent="0.2">
      <c r="A29" s="17" t="s">
        <v>43</v>
      </c>
    </row>
    <row r="30" spans="1:1" x14ac:dyDescent="0.2">
      <c r="A30" s="17" t="s">
        <v>228</v>
      </c>
    </row>
    <row r="31" spans="1:1" x14ac:dyDescent="0.2">
      <c r="A31" s="17" t="s">
        <v>227</v>
      </c>
    </row>
    <row r="32" spans="1:1" x14ac:dyDescent="0.2">
      <c r="A32" s="17" t="s">
        <v>44</v>
      </c>
    </row>
    <row r="33" spans="1:1" x14ac:dyDescent="0.2">
      <c r="A33" s="17" t="s">
        <v>45</v>
      </c>
    </row>
    <row r="34" spans="1:1" x14ac:dyDescent="0.2">
      <c r="A34" s="17" t="s">
        <v>46</v>
      </c>
    </row>
    <row r="35" spans="1:1" x14ac:dyDescent="0.2">
      <c r="A35" s="17" t="s">
        <v>47</v>
      </c>
    </row>
    <row r="36" spans="1:1" x14ac:dyDescent="0.2">
      <c r="A36" s="17" t="s">
        <v>231</v>
      </c>
    </row>
    <row r="37" spans="1:1" x14ac:dyDescent="0.2">
      <c r="A37" s="17" t="s">
        <v>48</v>
      </c>
    </row>
    <row r="38" spans="1:1" x14ac:dyDescent="0.2">
      <c r="A38" s="17" t="s">
        <v>49</v>
      </c>
    </row>
    <row r="39" spans="1:1" x14ac:dyDescent="0.2">
      <c r="A39" s="17" t="s">
        <v>50</v>
      </c>
    </row>
    <row r="40" spans="1:1" x14ac:dyDescent="0.2">
      <c r="A40" s="17" t="s">
        <v>51</v>
      </c>
    </row>
    <row r="41" spans="1:1" x14ac:dyDescent="0.2">
      <c r="A41" s="17" t="s">
        <v>15</v>
      </c>
    </row>
    <row r="42" spans="1:1" x14ac:dyDescent="0.2">
      <c r="A42" s="17" t="s">
        <v>52</v>
      </c>
    </row>
    <row r="43" spans="1:1" x14ac:dyDescent="0.2">
      <c r="A43" s="17" t="s">
        <v>53</v>
      </c>
    </row>
    <row r="44" spans="1:1" x14ac:dyDescent="0.2">
      <c r="A44" s="17" t="s">
        <v>54</v>
      </c>
    </row>
    <row r="45" spans="1:1" x14ac:dyDescent="0.2">
      <c r="A45" s="17" t="s">
        <v>55</v>
      </c>
    </row>
    <row r="46" spans="1:1" x14ac:dyDescent="0.2">
      <c r="A46" s="17" t="s">
        <v>56</v>
      </c>
    </row>
    <row r="47" spans="1:1" x14ac:dyDescent="0.2">
      <c r="A47" s="17" t="s">
        <v>57</v>
      </c>
    </row>
    <row r="48" spans="1:1" x14ac:dyDescent="0.2">
      <c r="A48" s="17" t="s">
        <v>58</v>
      </c>
    </row>
    <row r="49" spans="1:1" x14ac:dyDescent="0.2">
      <c r="A49" s="17" t="s">
        <v>59</v>
      </c>
    </row>
    <row r="50" spans="1:1" x14ac:dyDescent="0.2">
      <c r="A50" s="17" t="s">
        <v>60</v>
      </c>
    </row>
    <row r="51" spans="1:1" x14ac:dyDescent="0.2">
      <c r="A51" s="17" t="s">
        <v>61</v>
      </c>
    </row>
    <row r="52" spans="1:1" x14ac:dyDescent="0.2">
      <c r="A52" s="17" t="s">
        <v>62</v>
      </c>
    </row>
    <row r="53" spans="1:1" x14ac:dyDescent="0.2">
      <c r="A53" s="17" t="s">
        <v>178</v>
      </c>
    </row>
    <row r="54" spans="1:1" x14ac:dyDescent="0.2">
      <c r="A54" s="17" t="s">
        <v>63</v>
      </c>
    </row>
    <row r="55" spans="1:1" x14ac:dyDescent="0.2">
      <c r="A55" s="17" t="s">
        <v>64</v>
      </c>
    </row>
    <row r="56" spans="1:1" x14ac:dyDescent="0.2">
      <c r="A56" s="17" t="s">
        <v>65</v>
      </c>
    </row>
    <row r="57" spans="1:1" x14ac:dyDescent="0.2">
      <c r="A57" s="17" t="s">
        <v>66</v>
      </c>
    </row>
    <row r="58" spans="1:1" x14ac:dyDescent="0.2">
      <c r="A58" s="17" t="s">
        <v>67</v>
      </c>
    </row>
    <row r="59" spans="1:1" x14ac:dyDescent="0.2">
      <c r="A59" s="17" t="s">
        <v>68</v>
      </c>
    </row>
    <row r="60" spans="1:1" x14ac:dyDescent="0.2">
      <c r="A60" s="17" t="s">
        <v>69</v>
      </c>
    </row>
    <row r="61" spans="1:1" x14ac:dyDescent="0.2">
      <c r="A61" s="17" t="s">
        <v>177</v>
      </c>
    </row>
    <row r="62" spans="1:1" x14ac:dyDescent="0.2">
      <c r="A62" s="17" t="s">
        <v>226</v>
      </c>
    </row>
    <row r="63" spans="1:1" x14ac:dyDescent="0.2">
      <c r="A63" s="17" t="s">
        <v>70</v>
      </c>
    </row>
    <row r="64" spans="1:1" x14ac:dyDescent="0.2">
      <c r="A64" s="17" t="s">
        <v>71</v>
      </c>
    </row>
    <row r="65" spans="1:1" x14ac:dyDescent="0.2">
      <c r="A65" s="17" t="s">
        <v>211</v>
      </c>
    </row>
    <row r="66" spans="1:1" x14ac:dyDescent="0.2">
      <c r="A66" s="17" t="s">
        <v>72</v>
      </c>
    </row>
    <row r="67" spans="1:1" x14ac:dyDescent="0.2">
      <c r="A67" s="17" t="s">
        <v>73</v>
      </c>
    </row>
    <row r="68" spans="1:1" x14ac:dyDescent="0.2">
      <c r="A68" s="17" t="s">
        <v>74</v>
      </c>
    </row>
    <row r="69" spans="1:1" x14ac:dyDescent="0.2">
      <c r="A69" s="17" t="s">
        <v>75</v>
      </c>
    </row>
    <row r="70" spans="1:1" x14ac:dyDescent="0.2">
      <c r="A70" s="17" t="s">
        <v>76</v>
      </c>
    </row>
    <row r="71" spans="1:1" x14ac:dyDescent="0.2">
      <c r="A71" s="17" t="s">
        <v>77</v>
      </c>
    </row>
    <row r="72" spans="1:1" x14ac:dyDescent="0.2">
      <c r="A72" s="17" t="s">
        <v>78</v>
      </c>
    </row>
    <row r="73" spans="1:1" x14ac:dyDescent="0.2">
      <c r="A73" s="17" t="s">
        <v>79</v>
      </c>
    </row>
    <row r="74" spans="1:1" x14ac:dyDescent="0.2">
      <c r="A74" s="17" t="s">
        <v>80</v>
      </c>
    </row>
    <row r="75" spans="1:1" x14ac:dyDescent="0.2">
      <c r="A75" s="17" t="s">
        <v>81</v>
      </c>
    </row>
    <row r="76" spans="1:1" x14ac:dyDescent="0.2">
      <c r="A76" s="17" t="s">
        <v>82</v>
      </c>
    </row>
    <row r="77" spans="1:1" x14ac:dyDescent="0.2">
      <c r="A77" s="17" t="s">
        <v>83</v>
      </c>
    </row>
    <row r="78" spans="1:1" x14ac:dyDescent="0.2">
      <c r="A78" s="17" t="s">
        <v>84</v>
      </c>
    </row>
    <row r="79" spans="1:1" x14ac:dyDescent="0.2">
      <c r="A79" s="17" t="s">
        <v>85</v>
      </c>
    </row>
    <row r="80" spans="1:1" x14ac:dyDescent="0.2">
      <c r="A80" s="17" t="s">
        <v>86</v>
      </c>
    </row>
    <row r="81" spans="1:1" x14ac:dyDescent="0.2">
      <c r="A81" s="17" t="s">
        <v>153</v>
      </c>
    </row>
  </sheetData>
  <sortState ref="A1:A81">
    <sortCondition ref="A1"/>
  </sortState>
  <phoneticPr fontId="19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1" tint="0.249977111117893"/>
  </sheetPr>
  <dimension ref="A1:K90"/>
  <sheetViews>
    <sheetView topLeftCell="A25" zoomScale="90" zoomScaleNormal="90" workbookViewId="0">
      <selection activeCell="B2" sqref="B2"/>
    </sheetView>
  </sheetViews>
  <sheetFormatPr defaultColWidth="9.140625" defaultRowHeight="15" x14ac:dyDescent="0.2"/>
  <cols>
    <col min="1" max="1" width="15.7109375" style="12" customWidth="1"/>
    <col min="2" max="2" width="99.7109375" style="12" customWidth="1"/>
    <col min="3" max="3" width="9.85546875" style="20" customWidth="1"/>
    <col min="4" max="4" width="80.7109375" style="12" customWidth="1"/>
    <col min="5" max="6" width="8.140625" style="12" customWidth="1"/>
    <col min="7" max="10" width="11.7109375" style="12" customWidth="1"/>
    <col min="11" max="11" width="11.5703125" style="12" customWidth="1"/>
    <col min="12" max="16384" width="9.140625" style="12"/>
  </cols>
  <sheetData>
    <row r="1" spans="1:11" s="11" customFormat="1" ht="15.75" x14ac:dyDescent="0.2">
      <c r="A1" s="10" t="s">
        <v>96</v>
      </c>
      <c r="B1" s="10" t="s">
        <v>102</v>
      </c>
      <c r="C1" s="10" t="s">
        <v>11</v>
      </c>
      <c r="D1" s="10" t="s">
        <v>102</v>
      </c>
    </row>
    <row r="2" spans="1:11" ht="15.75" x14ac:dyDescent="0.2">
      <c r="A2" s="12" t="s">
        <v>6</v>
      </c>
      <c r="B2" s="12" t="s">
        <v>103</v>
      </c>
      <c r="C2" s="20">
        <v>1</v>
      </c>
      <c r="E2" s="13"/>
      <c r="F2" s="13"/>
      <c r="G2" s="13"/>
      <c r="H2" s="13"/>
      <c r="I2" s="13"/>
      <c r="J2" s="13"/>
      <c r="K2" s="13"/>
    </row>
    <row r="3" spans="1:11" ht="15.75" x14ac:dyDescent="0.2">
      <c r="B3" s="12" t="s">
        <v>179</v>
      </c>
      <c r="C3" s="20">
        <v>1.5</v>
      </c>
      <c r="E3" s="13"/>
      <c r="F3" s="13"/>
      <c r="G3" s="13"/>
      <c r="H3" s="13"/>
      <c r="I3" s="13"/>
      <c r="J3" s="13"/>
      <c r="K3" s="13"/>
    </row>
    <row r="4" spans="1:11" ht="15.75" x14ac:dyDescent="0.2">
      <c r="B4" s="12" t="s">
        <v>180</v>
      </c>
      <c r="C4" s="20">
        <v>2</v>
      </c>
      <c r="E4" s="13"/>
      <c r="F4" s="13"/>
      <c r="G4" s="13"/>
      <c r="H4" s="13"/>
      <c r="I4" s="13"/>
      <c r="J4" s="13"/>
      <c r="K4" s="13"/>
    </row>
    <row r="5" spans="1:11" x14ac:dyDescent="0.2">
      <c r="B5" s="12" t="s">
        <v>190</v>
      </c>
      <c r="C5" s="20">
        <v>1.5</v>
      </c>
      <c r="E5" s="14"/>
      <c r="F5" s="14"/>
      <c r="G5" s="14"/>
      <c r="H5" s="14"/>
      <c r="I5" s="14"/>
      <c r="J5" s="14"/>
      <c r="K5" s="15"/>
    </row>
    <row r="6" spans="1:11" x14ac:dyDescent="0.2">
      <c r="E6" s="14"/>
      <c r="F6" s="14"/>
      <c r="G6" s="14"/>
      <c r="H6" s="14"/>
      <c r="I6" s="14"/>
      <c r="J6" s="14"/>
      <c r="K6" s="15"/>
    </row>
    <row r="7" spans="1:11" x14ac:dyDescent="0.2">
      <c r="E7" s="14"/>
      <c r="F7" s="14"/>
      <c r="G7" s="14"/>
      <c r="H7" s="14"/>
      <c r="I7" s="14"/>
      <c r="J7" s="14"/>
    </row>
    <row r="8" spans="1:11" x14ac:dyDescent="0.2">
      <c r="A8" s="12" t="s">
        <v>7</v>
      </c>
      <c r="B8" s="25" t="s">
        <v>108</v>
      </c>
      <c r="C8" s="20">
        <v>2</v>
      </c>
    </row>
    <row r="9" spans="1:11" x14ac:dyDescent="0.2">
      <c r="B9" s="25" t="s">
        <v>107</v>
      </c>
      <c r="C9" s="20">
        <v>1.75</v>
      </c>
      <c r="E9" s="14"/>
      <c r="F9" s="14"/>
      <c r="G9" s="14"/>
      <c r="H9" s="14"/>
      <c r="I9" s="14"/>
      <c r="J9" s="14"/>
    </row>
    <row r="10" spans="1:11" x14ac:dyDescent="0.2">
      <c r="B10" s="25" t="s">
        <v>106</v>
      </c>
      <c r="C10" s="20">
        <v>1.5</v>
      </c>
      <c r="E10" s="14"/>
      <c r="F10" s="14"/>
      <c r="G10" s="14"/>
      <c r="H10" s="14"/>
      <c r="I10" s="14"/>
      <c r="J10" s="14"/>
    </row>
    <row r="11" spans="1:11" x14ac:dyDescent="0.2">
      <c r="B11" s="25" t="s">
        <v>105</v>
      </c>
      <c r="C11" s="20">
        <v>1.25</v>
      </c>
      <c r="E11" s="14"/>
      <c r="F11" s="14"/>
      <c r="G11" s="14"/>
      <c r="H11" s="14"/>
      <c r="I11" s="14"/>
      <c r="J11" s="14"/>
    </row>
    <row r="12" spans="1:11" x14ac:dyDescent="0.2">
      <c r="B12" s="25" t="s">
        <v>196</v>
      </c>
      <c r="C12" s="20">
        <v>1</v>
      </c>
      <c r="E12" s="14"/>
      <c r="F12" s="14"/>
      <c r="G12" s="14"/>
      <c r="H12" s="14"/>
      <c r="I12" s="14"/>
      <c r="J12" s="14"/>
    </row>
    <row r="14" spans="1:11" x14ac:dyDescent="0.2">
      <c r="A14" s="12" t="s">
        <v>8</v>
      </c>
      <c r="B14" s="12" t="s">
        <v>161</v>
      </c>
      <c r="C14" s="20">
        <v>2</v>
      </c>
      <c r="D14" s="12" t="s">
        <v>124</v>
      </c>
    </row>
    <row r="15" spans="1:11" x14ac:dyDescent="0.2">
      <c r="B15" s="12" t="s">
        <v>162</v>
      </c>
      <c r="C15" s="20">
        <v>1.25</v>
      </c>
    </row>
    <row r="16" spans="1:11" x14ac:dyDescent="0.2">
      <c r="B16" s="12" t="s">
        <v>198</v>
      </c>
      <c r="C16" s="20">
        <v>1.25</v>
      </c>
    </row>
    <row r="17" spans="2:3" x14ac:dyDescent="0.2">
      <c r="B17" s="12" t="s">
        <v>181</v>
      </c>
      <c r="C17" s="20">
        <v>1.25</v>
      </c>
    </row>
    <row r="18" spans="2:3" x14ac:dyDescent="0.2">
      <c r="B18" s="12" t="s">
        <v>182</v>
      </c>
      <c r="C18" s="20">
        <v>1.5</v>
      </c>
    </row>
    <row r="19" spans="2:3" x14ac:dyDescent="0.2">
      <c r="B19" s="12" t="s">
        <v>120</v>
      </c>
      <c r="C19" s="20">
        <v>1</v>
      </c>
    </row>
    <row r="20" spans="2:3" x14ac:dyDescent="0.2">
      <c r="B20" s="12" t="s">
        <v>119</v>
      </c>
      <c r="C20" s="20">
        <v>1.5</v>
      </c>
    </row>
    <row r="21" spans="2:3" x14ac:dyDescent="0.2">
      <c r="B21" s="12" t="s">
        <v>197</v>
      </c>
      <c r="C21" s="20">
        <v>1.25</v>
      </c>
    </row>
    <row r="22" spans="2:3" x14ac:dyDescent="0.2">
      <c r="B22" s="12" t="s">
        <v>121</v>
      </c>
      <c r="C22" s="20">
        <v>2</v>
      </c>
    </row>
    <row r="23" spans="2:3" x14ac:dyDescent="0.2">
      <c r="B23" s="12" t="s">
        <v>125</v>
      </c>
      <c r="C23" s="20">
        <v>2</v>
      </c>
    </row>
    <row r="24" spans="2:3" x14ac:dyDescent="0.2">
      <c r="B24" s="12" t="s">
        <v>154</v>
      </c>
      <c r="C24" s="20">
        <v>1.5</v>
      </c>
    </row>
    <row r="25" spans="2:3" x14ac:dyDescent="0.2">
      <c r="B25" s="12" t="s">
        <v>155</v>
      </c>
      <c r="C25" s="20">
        <v>2</v>
      </c>
    </row>
    <row r="26" spans="2:3" x14ac:dyDescent="0.2">
      <c r="B26" s="12" t="s">
        <v>156</v>
      </c>
      <c r="C26" s="20">
        <v>1.25</v>
      </c>
    </row>
    <row r="27" spans="2:3" x14ac:dyDescent="0.2">
      <c r="B27" s="12" t="s">
        <v>163</v>
      </c>
      <c r="C27" s="20">
        <v>1.25</v>
      </c>
    </row>
    <row r="28" spans="2:3" x14ac:dyDescent="0.2">
      <c r="B28" s="12" t="s">
        <v>164</v>
      </c>
      <c r="C28" s="20">
        <v>1</v>
      </c>
    </row>
    <row r="29" spans="2:3" x14ac:dyDescent="0.2">
      <c r="B29" s="12" t="s">
        <v>183</v>
      </c>
      <c r="C29" s="20">
        <v>2</v>
      </c>
    </row>
    <row r="30" spans="2:3" x14ac:dyDescent="0.2">
      <c r="B30" s="12" t="s">
        <v>128</v>
      </c>
      <c r="C30" s="20">
        <v>1.25</v>
      </c>
    </row>
    <row r="31" spans="2:3" x14ac:dyDescent="0.2">
      <c r="B31" s="12" t="s">
        <v>127</v>
      </c>
      <c r="C31" s="20">
        <v>2</v>
      </c>
    </row>
    <row r="32" spans="2:3" x14ac:dyDescent="0.2">
      <c r="B32" s="12" t="s">
        <v>126</v>
      </c>
      <c r="C32" s="20">
        <v>1.5</v>
      </c>
    </row>
    <row r="33" spans="1:8" x14ac:dyDescent="0.2">
      <c r="B33" s="12" t="s">
        <v>165</v>
      </c>
      <c r="C33" s="20">
        <v>2</v>
      </c>
    </row>
    <row r="34" spans="1:8" x14ac:dyDescent="0.2">
      <c r="B34" s="12" t="s">
        <v>173</v>
      </c>
      <c r="C34" s="20">
        <v>1</v>
      </c>
    </row>
    <row r="35" spans="1:8" x14ac:dyDescent="0.2">
      <c r="B35" s="12" t="s">
        <v>174</v>
      </c>
      <c r="C35" s="20">
        <v>2</v>
      </c>
    </row>
    <row r="36" spans="1:8" x14ac:dyDescent="0.2">
      <c r="B36" s="12" t="s">
        <v>122</v>
      </c>
      <c r="C36" s="20">
        <v>1.5</v>
      </c>
    </row>
    <row r="37" spans="1:8" x14ac:dyDescent="0.2">
      <c r="B37" s="12" t="s">
        <v>123</v>
      </c>
      <c r="C37" s="20">
        <v>1.25</v>
      </c>
    </row>
    <row r="38" spans="1:8" x14ac:dyDescent="0.2">
      <c r="B38" s="12" t="s">
        <v>170</v>
      </c>
      <c r="C38" s="20">
        <v>1</v>
      </c>
    </row>
    <row r="39" spans="1:8" x14ac:dyDescent="0.2">
      <c r="B39" s="12" t="s">
        <v>184</v>
      </c>
      <c r="C39" s="20">
        <v>1</v>
      </c>
    </row>
    <row r="40" spans="1:8" ht="15.75" x14ac:dyDescent="0.25">
      <c r="B40" s="12" t="s">
        <v>185</v>
      </c>
      <c r="C40" s="20">
        <v>2</v>
      </c>
      <c r="H40" s="16"/>
    </row>
    <row r="41" spans="1:8" x14ac:dyDescent="0.2">
      <c r="B41" s="12" t="s">
        <v>17</v>
      </c>
      <c r="C41" s="20">
        <v>1.5</v>
      </c>
    </row>
    <row r="43" spans="1:8" x14ac:dyDescent="0.2">
      <c r="A43" s="12" t="s">
        <v>132</v>
      </c>
      <c r="B43" s="12" t="s">
        <v>9</v>
      </c>
      <c r="C43" s="20">
        <v>1</v>
      </c>
    </row>
    <row r="44" spans="1:8" x14ac:dyDescent="0.2">
      <c r="B44" s="12" t="s">
        <v>4</v>
      </c>
      <c r="C44" s="20">
        <v>1</v>
      </c>
    </row>
    <row r="45" spans="1:8" x14ac:dyDescent="0.2">
      <c r="B45" s="12" t="s">
        <v>5</v>
      </c>
      <c r="C45" s="20">
        <v>1.25</v>
      </c>
    </row>
    <row r="46" spans="1:8" x14ac:dyDescent="0.2">
      <c r="B46" s="12" t="s">
        <v>131</v>
      </c>
      <c r="C46" s="20">
        <v>1.25</v>
      </c>
    </row>
    <row r="47" spans="1:8" x14ac:dyDescent="0.2">
      <c r="B47" s="12" t="s">
        <v>166</v>
      </c>
      <c r="C47" s="20">
        <v>1.25</v>
      </c>
    </row>
    <row r="48" spans="1:8" x14ac:dyDescent="0.2">
      <c r="B48" s="12" t="s">
        <v>208</v>
      </c>
      <c r="C48" s="20">
        <v>1.25</v>
      </c>
    </row>
    <row r="49" spans="1:4" x14ac:dyDescent="0.2">
      <c r="B49" s="12" t="s">
        <v>3</v>
      </c>
      <c r="C49" s="20">
        <v>2</v>
      </c>
    </row>
    <row r="50" spans="1:4" x14ac:dyDescent="0.2">
      <c r="B50" s="12" t="s">
        <v>168</v>
      </c>
      <c r="C50" s="20">
        <v>1</v>
      </c>
    </row>
    <row r="51" spans="1:4" x14ac:dyDescent="0.2">
      <c r="B51" s="12" t="s">
        <v>10</v>
      </c>
      <c r="C51" s="20">
        <v>1</v>
      </c>
    </row>
    <row r="52" spans="1:4" x14ac:dyDescent="0.2">
      <c r="B52" s="12" t="s">
        <v>130</v>
      </c>
      <c r="C52" s="20">
        <v>1.25</v>
      </c>
    </row>
    <row r="53" spans="1:4" x14ac:dyDescent="0.2">
      <c r="B53" s="12" t="s">
        <v>16</v>
      </c>
      <c r="C53" s="20">
        <v>1.5</v>
      </c>
    </row>
    <row r="54" spans="1:4" x14ac:dyDescent="0.2">
      <c r="B54" s="12" t="s">
        <v>21</v>
      </c>
      <c r="C54" s="20">
        <v>1.5</v>
      </c>
    </row>
    <row r="55" spans="1:4" x14ac:dyDescent="0.2">
      <c r="B55" s="12" t="s">
        <v>186</v>
      </c>
      <c r="C55" s="20">
        <v>1</v>
      </c>
    </row>
    <row r="56" spans="1:4" x14ac:dyDescent="0.2">
      <c r="B56" s="12" t="s">
        <v>173</v>
      </c>
      <c r="C56" s="20">
        <v>1</v>
      </c>
    </row>
    <row r="57" spans="1:4" x14ac:dyDescent="0.2">
      <c r="B57" s="12" t="s">
        <v>129</v>
      </c>
      <c r="C57" s="20">
        <v>1.5</v>
      </c>
    </row>
    <row r="58" spans="1:4" x14ac:dyDescent="0.2">
      <c r="B58" s="12" t="s">
        <v>18</v>
      </c>
      <c r="C58" s="20">
        <v>1.25</v>
      </c>
    </row>
    <row r="60" spans="1:4" x14ac:dyDescent="0.2">
      <c r="A60" s="12" t="s">
        <v>97</v>
      </c>
      <c r="B60" s="12" t="s">
        <v>94</v>
      </c>
      <c r="C60" s="20">
        <v>1</v>
      </c>
      <c r="D60" s="12" t="s">
        <v>101</v>
      </c>
    </row>
    <row r="61" spans="1:4" x14ac:dyDescent="0.2">
      <c r="B61" s="12" t="s">
        <v>160</v>
      </c>
      <c r="C61" s="20">
        <v>1</v>
      </c>
      <c r="D61" s="12" t="s">
        <v>100</v>
      </c>
    </row>
    <row r="62" spans="1:4" x14ac:dyDescent="0.2">
      <c r="B62" s="12" t="s">
        <v>159</v>
      </c>
      <c r="C62" s="20">
        <v>1</v>
      </c>
      <c r="D62" s="12" t="s">
        <v>99</v>
      </c>
    </row>
    <row r="64" spans="1:4" x14ac:dyDescent="0.2">
      <c r="A64" s="12" t="s">
        <v>104</v>
      </c>
      <c r="B64" s="12" t="s">
        <v>13</v>
      </c>
      <c r="C64" s="20">
        <v>1</v>
      </c>
    </row>
    <row r="65" spans="1:3" x14ac:dyDescent="0.2">
      <c r="B65" s="12" t="s">
        <v>14</v>
      </c>
      <c r="C65" s="20">
        <v>2</v>
      </c>
    </row>
    <row r="66" spans="1:3" x14ac:dyDescent="0.2">
      <c r="B66" s="12" t="s">
        <v>15</v>
      </c>
      <c r="C66" s="20">
        <v>2</v>
      </c>
    </row>
    <row r="68" spans="1:3" x14ac:dyDescent="0.2">
      <c r="A68" s="12" t="s">
        <v>136</v>
      </c>
      <c r="B68" s="12" t="s">
        <v>142</v>
      </c>
      <c r="C68" s="20">
        <v>1</v>
      </c>
    </row>
    <row r="69" spans="1:3" x14ac:dyDescent="0.2">
      <c r="B69" s="12" t="s">
        <v>141</v>
      </c>
      <c r="C69" s="20">
        <v>1</v>
      </c>
    </row>
    <row r="70" spans="1:3" x14ac:dyDescent="0.2">
      <c r="B70" s="12" t="s">
        <v>139</v>
      </c>
      <c r="C70" s="20">
        <v>1</v>
      </c>
    </row>
    <row r="71" spans="1:3" x14ac:dyDescent="0.2">
      <c r="B71" s="12" t="s">
        <v>140</v>
      </c>
      <c r="C71" s="20">
        <v>1</v>
      </c>
    </row>
    <row r="72" spans="1:3" x14ac:dyDescent="0.2">
      <c r="B72" s="12" t="s">
        <v>143</v>
      </c>
      <c r="C72" s="20">
        <v>1</v>
      </c>
    </row>
    <row r="73" spans="1:3" x14ac:dyDescent="0.2">
      <c r="B73" s="12" t="s">
        <v>138</v>
      </c>
      <c r="C73" s="20">
        <v>1</v>
      </c>
    </row>
    <row r="74" spans="1:3" x14ac:dyDescent="0.2">
      <c r="B74" s="12" t="s">
        <v>151</v>
      </c>
      <c r="C74" s="20">
        <v>1</v>
      </c>
    </row>
    <row r="75" spans="1:3" x14ac:dyDescent="0.2">
      <c r="B75" s="12" t="s">
        <v>187</v>
      </c>
      <c r="C75" s="20">
        <v>1</v>
      </c>
    </row>
    <row r="76" spans="1:3" x14ac:dyDescent="0.2">
      <c r="B76" s="12" t="s">
        <v>188</v>
      </c>
      <c r="C76" s="20">
        <v>1</v>
      </c>
    </row>
    <row r="78" spans="1:3" x14ac:dyDescent="0.2">
      <c r="A78" s="12" t="s">
        <v>137</v>
      </c>
      <c r="B78" s="12" t="s">
        <v>167</v>
      </c>
      <c r="C78" s="20">
        <v>0.65</v>
      </c>
    </row>
    <row r="79" spans="1:3" x14ac:dyDescent="0.2">
      <c r="B79" s="12" t="s">
        <v>189</v>
      </c>
      <c r="C79" s="20">
        <v>0.9</v>
      </c>
    </row>
    <row r="80" spans="1:3" x14ac:dyDescent="0.2">
      <c r="B80" s="12" t="s">
        <v>145</v>
      </c>
      <c r="C80" s="20">
        <v>0.5</v>
      </c>
    </row>
    <row r="81" spans="1:3" x14ac:dyDescent="0.2">
      <c r="B81" s="12" t="s">
        <v>3</v>
      </c>
      <c r="C81" s="20">
        <v>1</v>
      </c>
    </row>
    <row r="82" spans="1:3" x14ac:dyDescent="0.2">
      <c r="B82" s="12" t="s">
        <v>169</v>
      </c>
      <c r="C82" s="20">
        <v>0.75</v>
      </c>
    </row>
    <row r="83" spans="1:3" x14ac:dyDescent="0.2">
      <c r="B83" s="12" t="s">
        <v>148</v>
      </c>
      <c r="C83" s="20">
        <v>0.75</v>
      </c>
    </row>
    <row r="84" spans="1:3" x14ac:dyDescent="0.2">
      <c r="B84" s="12" t="s">
        <v>144</v>
      </c>
      <c r="C84" s="20">
        <v>0.5</v>
      </c>
    </row>
    <row r="86" spans="1:3" x14ac:dyDescent="0.2">
      <c r="A86" s="12" t="s">
        <v>172</v>
      </c>
      <c r="B86" s="12" t="s">
        <v>150</v>
      </c>
      <c r="C86" s="20">
        <v>1.75</v>
      </c>
    </row>
    <row r="87" spans="1:3" x14ac:dyDescent="0.2">
      <c r="B87" s="12" t="s">
        <v>147</v>
      </c>
      <c r="C87" s="20">
        <v>1.5</v>
      </c>
    </row>
    <row r="88" spans="1:3" x14ac:dyDescent="0.2">
      <c r="B88" s="12" t="s">
        <v>149</v>
      </c>
      <c r="C88" s="20">
        <v>1.25</v>
      </c>
    </row>
    <row r="89" spans="1:3" x14ac:dyDescent="0.2">
      <c r="B89" s="12" t="s">
        <v>3</v>
      </c>
      <c r="C89" s="20">
        <v>2</v>
      </c>
    </row>
    <row r="90" spans="1:3" x14ac:dyDescent="0.2">
      <c r="B90" s="12" t="s">
        <v>146</v>
      </c>
      <c r="C90" s="20">
        <v>1</v>
      </c>
    </row>
  </sheetData>
  <phoneticPr fontId="19" type="noConversion"/>
  <conditionalFormatting sqref="K5:K6">
    <cfRule type="cellIs" dxfId="2" priority="1" stopIfTrue="1" operator="between">
      <formula>1</formula>
      <formula>8</formula>
    </cfRule>
    <cfRule type="cellIs" dxfId="1" priority="2" stopIfTrue="1" operator="between">
      <formula>9</formula>
      <formula>14</formula>
    </cfRule>
    <cfRule type="cellIs" dxfId="0" priority="3" stopIfTrue="1" operator="between">
      <formula>15</formula>
      <formula>25</formula>
    </cfRule>
  </conditionalFormatting>
  <dataValidations disablePrompts="1" count="1">
    <dataValidation type="list" allowBlank="1" showInputMessage="1" showErrorMessage="1" sqref="G2:G4">
      <formula1>$B$2:$B$5</formula1>
    </dataValidation>
  </dataValidations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831C9EFFE16B41AEB16686191BAABB" ma:contentTypeVersion="0" ma:contentTypeDescription="Create a new document." ma:contentTypeScope="" ma:versionID="a856e29c44a37ef6ca04ced92a58c4c1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8664EEEC-DA0F-43A9-AF80-A554EE8ACA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AB21EB8-B019-4187-8404-55532D6842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F18365-E64B-4E56-A52D-E521D2A0236A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18</vt:i4>
      </vt:variant>
    </vt:vector>
  </HeadingPairs>
  <TitlesOfParts>
    <vt:vector size="23" baseType="lpstr">
      <vt:lpstr>Organisation Information</vt:lpstr>
      <vt:lpstr>Summary of Risk</vt:lpstr>
      <vt:lpstr>Information Flow</vt:lpstr>
      <vt:lpstr>Examples of data</vt:lpstr>
      <vt:lpstr>DO NOT USE Background data</vt:lpstr>
      <vt:lpstr>Accessed</vt:lpstr>
      <vt:lpstr>Accessed2</vt:lpstr>
      <vt:lpstr>Content</vt:lpstr>
      <vt:lpstr>Content2</vt:lpstr>
      <vt:lpstr>Flow</vt:lpstr>
      <vt:lpstr>Flow2</vt:lpstr>
      <vt:lpstr>Media</vt:lpstr>
      <vt:lpstr>Media2</vt:lpstr>
      <vt:lpstr>Method</vt:lpstr>
      <vt:lpstr>Method2</vt:lpstr>
      <vt:lpstr>Mitigation</vt:lpstr>
      <vt:lpstr>Mitigation2</vt:lpstr>
      <vt:lpstr>Number</vt:lpstr>
      <vt:lpstr>Number2</vt:lpstr>
      <vt:lpstr>Secured</vt:lpstr>
      <vt:lpstr>Secured2</vt:lpstr>
      <vt:lpstr>Stored</vt:lpstr>
      <vt:lpstr>Stored2</vt:lpstr>
    </vt:vector>
  </TitlesOfParts>
  <Company>WYSP Healthcare Consultancy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Flow Mapping Tool</dc:title>
  <dc:subject>Data Flow Mapping</dc:subject>
  <dc:creator>WYSP Healthcare Consultancy Ltd;yvonne@kcsc.org.uk</dc:creator>
  <cp:keywords>IG</cp:keywords>
  <cp:lastModifiedBy>Sylvia Nissim</cp:lastModifiedBy>
  <cp:lastPrinted>2008-10-31T15:54:57Z</cp:lastPrinted>
  <dcterms:created xsi:type="dcterms:W3CDTF">2008-03-05T09:35:21Z</dcterms:created>
  <dcterms:modified xsi:type="dcterms:W3CDTF">2018-03-06T15:51:07Z</dcterms:modified>
  <cp:category>Information Governance</cp:category>
</cp:coreProperties>
</file>